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4\"/>
    </mc:Choice>
  </mc:AlternateContent>
  <bookViews>
    <workbookView xWindow="-120" yWindow="-60" windowWidth="19440" windowHeight="11100" tabRatio="533"/>
  </bookViews>
  <sheets>
    <sheet name="DEUDAS" sheetId="1" r:id="rId1"/>
    <sheet name="IngEgr" sheetId="4" r:id="rId2"/>
    <sheet name="ALVAREZ" sheetId="6" r:id="rId3"/>
    <sheet name="AMBROGGIO" sheetId="9" r:id="rId4"/>
    <sheet name="ARGARAÑA" sheetId="10" r:id="rId5"/>
    <sheet name="BARRA" sheetId="11" r:id="rId6"/>
    <sheet name="BIOLMOL" sheetId="12" r:id="rId7"/>
    <sheet name="BISIG-DITAMO" sheetId="13" r:id="rId8"/>
    <sheet name="CAPUTTO" sheetId="15" r:id="rId9"/>
    <sheet name="CARPIO" sheetId="16" r:id="rId10"/>
    <sheet name="CARRIZO" sheetId="17" r:id="rId11"/>
    <sheet name="CECCHINI" sheetId="18" r:id="rId12"/>
    <sheet name="CELEJ" sheetId="19" r:id="rId13"/>
    <sheet name="CONTIN" sheetId="20" r:id="rId14"/>
    <sheet name="CULTCEL" sheetId="21" r:id="rId15"/>
    <sheet name="DEGANO" sheetId="22" r:id="rId16"/>
    <sheet name="DURAND" sheetId="24" r:id="rId17"/>
    <sheet name="FABRO" sheetId="25" r:id="rId18"/>
    <sheet name="FANANI" sheetId="26" r:id="rId19"/>
    <sheet name="FIDELIO" sheetId="27" r:id="rId20"/>
    <sheet name="GALIANO" sheetId="28" r:id="rId21"/>
    <sheet name="GPICO" sheetId="29" r:id="rId22"/>
    <sheet name="GIL" sheetId="30" r:id="rId23"/>
    <sheet name="GOLDRAIJ" sheetId="31" r:id="rId24"/>
    <sheet name="GUIDO" sheetId="32" r:id="rId25"/>
    <sheet name="HALLAK" sheetId="33" r:id="rId26"/>
    <sheet name="IRAZOQUI" sheetId="34" r:id="rId27"/>
    <sheet name="PABLO(BARRA)" sheetId="35" r:id="rId28"/>
    <sheet name="LOPEZ" sheetId="36" r:id="rId29"/>
    <sheet name="MONTI" sheetId="37" r:id="rId30"/>
    <sheet name="MONTICH" sheetId="38" r:id="rId31"/>
    <sheet name="MOYANO" sheetId="39" r:id="rId32"/>
    <sheet name="OLIVEIRA" sheetId="40" r:id="rId33"/>
    <sheet name="PRUCCA" sheetId="41" r:id="rId34"/>
    <sheet name="QUIROGA" sheetId="42" r:id="rId35"/>
    <sheet name="ROMERO" sheetId="43" r:id="rId36"/>
    <sheet name="SMANIA" sheetId="44" r:id="rId37"/>
    <sheet name="SOSA" sheetId="45" r:id="rId38"/>
    <sheet name="VALDEZ" sheetId="46" r:id="rId39"/>
    <sheet name="VILCAES" sheetId="47" r:id="rId40"/>
    <sheet name="WILKE" sheetId="48" r:id="rId41"/>
    <sheet name="Costos" sheetId="3" r:id="rId42"/>
  </sheets>
  <calcPr calcId="162913"/>
</workbook>
</file>

<file path=xl/calcChain.xml><?xml version="1.0" encoding="utf-8"?>
<calcChain xmlns="http://schemas.openxmlformats.org/spreadsheetml/2006/main">
  <c r="EK21" i="4" l="1"/>
  <c r="AG21" i="4"/>
  <c r="AG22" i="4"/>
  <c r="AL28" i="11" l="1"/>
  <c r="AL27" i="11"/>
  <c r="AL26" i="11"/>
  <c r="AI26" i="11"/>
  <c r="FI22" i="4" l="1"/>
  <c r="FE22" i="4"/>
  <c r="FA22" i="4"/>
  <c r="EW22" i="4"/>
  <c r="ES22" i="4"/>
  <c r="P24" i="4"/>
  <c r="U24" i="4"/>
  <c r="E22" i="4" l="1"/>
  <c r="EO22" i="4" l="1"/>
  <c r="DU22" i="4"/>
  <c r="DQ22" i="4"/>
  <c r="DM22" i="4"/>
  <c r="DI22" i="4"/>
  <c r="DE22" i="4"/>
  <c r="DA22" i="4"/>
  <c r="CW22" i="4"/>
  <c r="CK22" i="4"/>
  <c r="CG22" i="4"/>
  <c r="CC22" i="4"/>
  <c r="BY22" i="4"/>
  <c r="BU22" i="4"/>
  <c r="BI22" i="4"/>
  <c r="BE22" i="4"/>
  <c r="AW22" i="4"/>
  <c r="AS22" i="4"/>
  <c r="AO22" i="4"/>
  <c r="Y22" i="4"/>
  <c r="U22" i="4"/>
  <c r="Q22" i="4"/>
  <c r="I22" i="4"/>
  <c r="AK36" i="18"/>
  <c r="AJ54" i="18"/>
  <c r="AK37" i="12"/>
  <c r="AK36" i="12"/>
  <c r="AK37" i="30" l="1"/>
  <c r="AK36" i="30"/>
  <c r="AK36" i="48"/>
  <c r="AK37" i="48"/>
  <c r="AK38" i="11"/>
  <c r="AK37" i="11"/>
  <c r="AK36" i="13"/>
  <c r="AK37" i="17"/>
  <c r="AK36" i="17"/>
  <c r="AK36" i="44"/>
  <c r="AK37" i="27"/>
  <c r="AK37" i="44" l="1"/>
  <c r="FT29" i="4" l="1"/>
  <c r="FT26" i="4"/>
  <c r="AL26" i="22"/>
  <c r="AL27" i="22"/>
  <c r="AL25" i="22"/>
  <c r="AK36" i="46"/>
  <c r="EW7" i="4" l="1"/>
  <c r="ES7" i="4"/>
  <c r="EO7" i="4"/>
  <c r="EK7" i="4"/>
  <c r="EG7" i="4"/>
  <c r="DU7" i="4"/>
  <c r="DQ7" i="4"/>
  <c r="DM7" i="4"/>
  <c r="DI7" i="4"/>
  <c r="DE7" i="4"/>
  <c r="DA7" i="4"/>
  <c r="CW7" i="4"/>
  <c r="CO7" i="4"/>
  <c r="CK7" i="4"/>
  <c r="CG7" i="4"/>
  <c r="CC7" i="4"/>
  <c r="BY7" i="4"/>
  <c r="BU7" i="4"/>
  <c r="BI7" i="4"/>
  <c r="BE7" i="4"/>
  <c r="BA7" i="4"/>
  <c r="AW7" i="4"/>
  <c r="AS7" i="4"/>
  <c r="AO7" i="4"/>
  <c r="AG7" i="4"/>
  <c r="Y7" i="4"/>
  <c r="Q7" i="4"/>
  <c r="I7" i="4"/>
  <c r="E7" i="4"/>
  <c r="FA7" i="4"/>
  <c r="AH36" i="46" l="1"/>
  <c r="AK37" i="46"/>
  <c r="AH36" i="32"/>
  <c r="AH36" i="30" l="1"/>
  <c r="AH36" i="12"/>
  <c r="AH37" i="44"/>
  <c r="AH36" i="44"/>
  <c r="FI20" i="4" l="1"/>
  <c r="FE20" i="4"/>
  <c r="FA20" i="4"/>
  <c r="EW20" i="4"/>
  <c r="ES20" i="4"/>
  <c r="EO20" i="4"/>
  <c r="EK20" i="4"/>
  <c r="EG20" i="4"/>
  <c r="EC20" i="4"/>
  <c r="DY20" i="4"/>
  <c r="DU20" i="4"/>
  <c r="DQ20" i="4"/>
  <c r="DM20" i="4"/>
  <c r="DI20" i="4"/>
  <c r="DE20" i="4"/>
  <c r="DA20" i="4"/>
  <c r="CW20" i="4"/>
  <c r="CS20" i="4"/>
  <c r="CO20" i="4"/>
  <c r="CK20" i="4"/>
  <c r="CG20" i="4"/>
  <c r="CC20" i="4"/>
  <c r="BY20" i="4"/>
  <c r="BU20" i="4"/>
  <c r="BQ20" i="4"/>
  <c r="BM20" i="4"/>
  <c r="BI20" i="4"/>
  <c r="BE20" i="4"/>
  <c r="BA20" i="4"/>
  <c r="AW20" i="4"/>
  <c r="AS20" i="4"/>
  <c r="AO20" i="4"/>
  <c r="AK20" i="4"/>
  <c r="AG20" i="4"/>
  <c r="AC20" i="4"/>
  <c r="Y20" i="4"/>
  <c r="U20" i="4"/>
  <c r="Q20" i="4"/>
  <c r="M20" i="4"/>
  <c r="I20" i="4"/>
  <c r="E20" i="4"/>
  <c r="AE37" i="37" l="1"/>
  <c r="AE36" i="37"/>
  <c r="AE36" i="30"/>
  <c r="AE36" i="17"/>
  <c r="AE36" i="46"/>
  <c r="AE37" i="9" l="1"/>
  <c r="AE36" i="12"/>
  <c r="AE37" i="17"/>
  <c r="AE36" i="44"/>
  <c r="AE36" i="13"/>
  <c r="AE37" i="34"/>
  <c r="AE37" i="20" l="1"/>
  <c r="AE38" i="11"/>
  <c r="AE37" i="11"/>
  <c r="AE37" i="44"/>
  <c r="AE37" i="46"/>
  <c r="AE37" i="32" l="1"/>
  <c r="AE37" i="38"/>
  <c r="AE37" i="28"/>
  <c r="AB37" i="32" l="1"/>
  <c r="AB36" i="36"/>
  <c r="AB37" i="17"/>
  <c r="AB36" i="17"/>
  <c r="AB36" i="13"/>
  <c r="AB36" i="18"/>
  <c r="AB36" i="22"/>
  <c r="AB36" i="46"/>
  <c r="AB37" i="44"/>
  <c r="AB36" i="45" l="1"/>
  <c r="AB37" i="46"/>
  <c r="AB37" i="47"/>
  <c r="AB36" i="12"/>
  <c r="Y37" i="38" l="1"/>
  <c r="Y36" i="45"/>
  <c r="Y36" i="41"/>
  <c r="Y38" i="11"/>
  <c r="Y37" i="11"/>
  <c r="Y36" i="13"/>
  <c r="Y36" i="48"/>
  <c r="AB37" i="37"/>
  <c r="Y36" i="46"/>
  <c r="X38" i="48"/>
  <c r="Y37" i="41" l="1"/>
  <c r="Y37" i="37"/>
  <c r="Y36" i="37"/>
  <c r="Y36" i="17"/>
  <c r="Y36" i="18"/>
  <c r="Y36" i="44"/>
  <c r="Y37" i="44"/>
  <c r="Y37" i="32"/>
  <c r="V37" i="38" l="1"/>
  <c r="V36" i="30"/>
  <c r="V37" i="44"/>
  <c r="V36" i="36" l="1"/>
  <c r="V37" i="6"/>
  <c r="V36" i="6"/>
  <c r="V37" i="41"/>
  <c r="V36" i="41"/>
  <c r="V38" i="11"/>
  <c r="V37" i="11"/>
  <c r="V36" i="28"/>
  <c r="V36" i="45"/>
  <c r="V36" i="17"/>
  <c r="V36" i="34"/>
  <c r="V36" i="44"/>
  <c r="S37" i="30" l="1"/>
  <c r="S36" i="30"/>
  <c r="S36" i="25"/>
  <c r="S37" i="47" l="1"/>
  <c r="S37" i="46" l="1"/>
  <c r="S36" i="46" l="1"/>
  <c r="S36" i="41" l="1"/>
  <c r="S36" i="44"/>
  <c r="S38" i="11"/>
  <c r="S37" i="11"/>
  <c r="P37" i="17" l="1"/>
  <c r="P36" i="12"/>
  <c r="P37" i="11"/>
  <c r="P37" i="38"/>
  <c r="P37" i="41"/>
  <c r="P37" i="32" l="1"/>
  <c r="P36" i="22" l="1"/>
  <c r="P37" i="20"/>
  <c r="P36" i="41"/>
  <c r="P36" i="13"/>
  <c r="P37" i="6"/>
  <c r="P36" i="6"/>
  <c r="P37" i="37"/>
  <c r="P37" i="30"/>
  <c r="P36" i="30"/>
  <c r="P36" i="34"/>
  <c r="P36" i="18"/>
  <c r="P36" i="32" l="1"/>
  <c r="P36" i="46"/>
  <c r="M37" i="25" l="1"/>
  <c r="M36" i="37"/>
  <c r="M36" i="46" l="1"/>
  <c r="M37" i="32" l="1"/>
  <c r="M36" i="41" l="1"/>
  <c r="M37" i="44"/>
  <c r="M36" i="12"/>
  <c r="M36" i="6"/>
  <c r="M37" i="18"/>
  <c r="M36" i="18"/>
  <c r="M36" i="13"/>
  <c r="I37" i="6" l="1"/>
  <c r="J37" i="6" s="1"/>
  <c r="F37" i="6"/>
  <c r="G37" i="6" s="1"/>
  <c r="C37" i="6"/>
  <c r="D37" i="6" s="1"/>
  <c r="I36" i="6"/>
  <c r="J36" i="6" s="1"/>
  <c r="F36" i="6"/>
  <c r="G36" i="6" s="1"/>
  <c r="C36" i="6"/>
  <c r="D36" i="6" s="1"/>
  <c r="I37" i="9"/>
  <c r="J37" i="9" s="1"/>
  <c r="F37" i="9"/>
  <c r="G37" i="9" s="1"/>
  <c r="C37" i="9"/>
  <c r="D37" i="9" s="1"/>
  <c r="I36" i="9"/>
  <c r="J36" i="9" s="1"/>
  <c r="F36" i="9"/>
  <c r="G36" i="9" s="1"/>
  <c r="C36" i="9"/>
  <c r="D36" i="9" s="1"/>
  <c r="I37" i="10"/>
  <c r="J37" i="10" s="1"/>
  <c r="F37" i="10"/>
  <c r="G37" i="10" s="1"/>
  <c r="C37" i="10"/>
  <c r="D37" i="10" s="1"/>
  <c r="I36" i="10"/>
  <c r="J36" i="10" s="1"/>
  <c r="F36" i="10"/>
  <c r="G36" i="10" s="1"/>
  <c r="C36" i="10"/>
  <c r="D36" i="10" s="1"/>
  <c r="I38" i="11"/>
  <c r="J38" i="11" s="1"/>
  <c r="F38" i="11"/>
  <c r="G38" i="11" s="1"/>
  <c r="C38" i="11"/>
  <c r="D38" i="11" s="1"/>
  <c r="I37" i="11"/>
  <c r="J37" i="11" s="1"/>
  <c r="F37" i="11"/>
  <c r="G37" i="11" s="1"/>
  <c r="C37" i="11"/>
  <c r="D37" i="11" s="1"/>
  <c r="I37" i="12"/>
  <c r="J37" i="12" s="1"/>
  <c r="F37" i="12"/>
  <c r="G37" i="12" s="1"/>
  <c r="C37" i="12"/>
  <c r="D37" i="12" s="1"/>
  <c r="I36" i="12"/>
  <c r="J36" i="12" s="1"/>
  <c r="F36" i="12"/>
  <c r="G36" i="12" s="1"/>
  <c r="C36" i="12"/>
  <c r="D36" i="12" s="1"/>
  <c r="I37" i="13"/>
  <c r="J37" i="13" s="1"/>
  <c r="F37" i="13"/>
  <c r="G37" i="13" s="1"/>
  <c r="C37" i="13"/>
  <c r="D37" i="13" s="1"/>
  <c r="I36" i="13"/>
  <c r="J36" i="13" s="1"/>
  <c r="F36" i="13"/>
  <c r="G36" i="13" s="1"/>
  <c r="C36" i="13"/>
  <c r="D36" i="13" s="1"/>
  <c r="I37" i="15"/>
  <c r="J37" i="15" s="1"/>
  <c r="F37" i="15"/>
  <c r="G37" i="15" s="1"/>
  <c r="C37" i="15"/>
  <c r="D37" i="15" s="1"/>
  <c r="I36" i="15"/>
  <c r="J36" i="15" s="1"/>
  <c r="F36" i="15"/>
  <c r="G36" i="15" s="1"/>
  <c r="C36" i="15"/>
  <c r="D36" i="15" s="1"/>
  <c r="I37" i="16"/>
  <c r="J37" i="16" s="1"/>
  <c r="F37" i="16"/>
  <c r="G37" i="16" s="1"/>
  <c r="C37" i="16"/>
  <c r="D37" i="16" s="1"/>
  <c r="I36" i="16"/>
  <c r="J36" i="16" s="1"/>
  <c r="F36" i="16"/>
  <c r="G36" i="16" s="1"/>
  <c r="C36" i="16"/>
  <c r="D36" i="16" s="1"/>
  <c r="I37" i="17"/>
  <c r="J37" i="17" s="1"/>
  <c r="F37" i="17"/>
  <c r="G37" i="17" s="1"/>
  <c r="C37" i="17"/>
  <c r="D37" i="17" s="1"/>
  <c r="I36" i="17"/>
  <c r="J36" i="17" s="1"/>
  <c r="F36" i="17"/>
  <c r="G36" i="17" s="1"/>
  <c r="C36" i="17"/>
  <c r="D36" i="17" s="1"/>
  <c r="I37" i="18"/>
  <c r="J37" i="18" s="1"/>
  <c r="F37" i="18"/>
  <c r="G37" i="18" s="1"/>
  <c r="C37" i="18"/>
  <c r="D37" i="18" s="1"/>
  <c r="I36" i="18"/>
  <c r="J36" i="18" s="1"/>
  <c r="F36" i="18"/>
  <c r="G36" i="18" s="1"/>
  <c r="C36" i="18"/>
  <c r="D36" i="18" s="1"/>
  <c r="I37" i="19"/>
  <c r="J37" i="19" s="1"/>
  <c r="F37" i="19"/>
  <c r="G37" i="19" s="1"/>
  <c r="C37" i="19"/>
  <c r="D37" i="19" s="1"/>
  <c r="I36" i="19"/>
  <c r="J36" i="19" s="1"/>
  <c r="F36" i="19"/>
  <c r="G36" i="19" s="1"/>
  <c r="C36" i="19"/>
  <c r="D36" i="19" s="1"/>
  <c r="I37" i="20"/>
  <c r="J37" i="20" s="1"/>
  <c r="F37" i="20"/>
  <c r="G37" i="20" s="1"/>
  <c r="C37" i="20"/>
  <c r="D37" i="20" s="1"/>
  <c r="I36" i="20"/>
  <c r="J36" i="20" s="1"/>
  <c r="F36" i="20"/>
  <c r="G36" i="20" s="1"/>
  <c r="C36" i="20"/>
  <c r="D36" i="20" s="1"/>
  <c r="I37" i="21"/>
  <c r="J37" i="21" s="1"/>
  <c r="F37" i="21"/>
  <c r="G37" i="21" s="1"/>
  <c r="C37" i="21"/>
  <c r="D37" i="21" s="1"/>
  <c r="I36" i="21"/>
  <c r="J36" i="21" s="1"/>
  <c r="F36" i="21"/>
  <c r="G36" i="21" s="1"/>
  <c r="C36" i="21"/>
  <c r="D36" i="21" s="1"/>
  <c r="I37" i="22"/>
  <c r="J37" i="22" s="1"/>
  <c r="F37" i="22"/>
  <c r="G37" i="22" s="1"/>
  <c r="C37" i="22"/>
  <c r="D37" i="22" s="1"/>
  <c r="I36" i="22"/>
  <c r="J36" i="22" s="1"/>
  <c r="F36" i="22"/>
  <c r="G36" i="22" s="1"/>
  <c r="C36" i="22"/>
  <c r="D36" i="22" s="1"/>
  <c r="I37" i="24"/>
  <c r="J37" i="24" s="1"/>
  <c r="F37" i="24"/>
  <c r="G37" i="24" s="1"/>
  <c r="C37" i="24"/>
  <c r="D37" i="24" s="1"/>
  <c r="I36" i="24"/>
  <c r="J36" i="24" s="1"/>
  <c r="F36" i="24"/>
  <c r="G36" i="24" s="1"/>
  <c r="C36" i="24"/>
  <c r="D36" i="24" s="1"/>
  <c r="I37" i="25"/>
  <c r="J37" i="25" s="1"/>
  <c r="F37" i="25"/>
  <c r="G37" i="25" s="1"/>
  <c r="C37" i="25"/>
  <c r="D37" i="25" s="1"/>
  <c r="I36" i="25"/>
  <c r="J36" i="25" s="1"/>
  <c r="F36" i="25"/>
  <c r="G36" i="25" s="1"/>
  <c r="C36" i="25"/>
  <c r="D36" i="25" s="1"/>
  <c r="I37" i="26"/>
  <c r="J37" i="26" s="1"/>
  <c r="F37" i="26"/>
  <c r="G37" i="26" s="1"/>
  <c r="C37" i="26"/>
  <c r="D37" i="26" s="1"/>
  <c r="I36" i="26"/>
  <c r="J36" i="26" s="1"/>
  <c r="F36" i="26"/>
  <c r="G36" i="26" s="1"/>
  <c r="C36" i="26"/>
  <c r="D36" i="26" s="1"/>
  <c r="I37" i="27"/>
  <c r="J37" i="27" s="1"/>
  <c r="F37" i="27"/>
  <c r="G37" i="27" s="1"/>
  <c r="C37" i="27"/>
  <c r="D37" i="27" s="1"/>
  <c r="I36" i="27"/>
  <c r="J36" i="27" s="1"/>
  <c r="F36" i="27"/>
  <c r="G36" i="27" s="1"/>
  <c r="C36" i="27"/>
  <c r="D36" i="27" s="1"/>
  <c r="I37" i="28"/>
  <c r="J37" i="28" s="1"/>
  <c r="F37" i="28"/>
  <c r="G37" i="28" s="1"/>
  <c r="C37" i="28"/>
  <c r="D37" i="28" s="1"/>
  <c r="I36" i="28"/>
  <c r="J36" i="28" s="1"/>
  <c r="F36" i="28"/>
  <c r="G36" i="28" s="1"/>
  <c r="C36" i="28"/>
  <c r="D36" i="28" s="1"/>
  <c r="I37" i="29"/>
  <c r="J37" i="29" s="1"/>
  <c r="F37" i="29"/>
  <c r="G37" i="29" s="1"/>
  <c r="C37" i="29"/>
  <c r="D37" i="29" s="1"/>
  <c r="I36" i="29"/>
  <c r="J36" i="29" s="1"/>
  <c r="F36" i="29"/>
  <c r="G36" i="29" s="1"/>
  <c r="C36" i="29"/>
  <c r="D36" i="29" s="1"/>
  <c r="I37" i="30"/>
  <c r="J37" i="30" s="1"/>
  <c r="F37" i="30"/>
  <c r="G37" i="30" s="1"/>
  <c r="C37" i="30"/>
  <c r="D37" i="30" s="1"/>
  <c r="I36" i="30"/>
  <c r="J36" i="30" s="1"/>
  <c r="F36" i="30"/>
  <c r="G36" i="30" s="1"/>
  <c r="C36" i="30"/>
  <c r="D36" i="30" s="1"/>
  <c r="I37" i="31"/>
  <c r="J37" i="31" s="1"/>
  <c r="F37" i="31"/>
  <c r="G37" i="31" s="1"/>
  <c r="C37" i="31"/>
  <c r="D37" i="31" s="1"/>
  <c r="I36" i="31"/>
  <c r="J36" i="31" s="1"/>
  <c r="F36" i="31"/>
  <c r="G36" i="31" s="1"/>
  <c r="C36" i="31"/>
  <c r="D36" i="31" s="1"/>
  <c r="I37" i="32"/>
  <c r="J37" i="32" s="1"/>
  <c r="F37" i="32"/>
  <c r="G37" i="32" s="1"/>
  <c r="C37" i="32"/>
  <c r="D37" i="32" s="1"/>
  <c r="I36" i="32"/>
  <c r="J36" i="32" s="1"/>
  <c r="F36" i="32"/>
  <c r="G36" i="32" s="1"/>
  <c r="C36" i="32"/>
  <c r="D36" i="32" s="1"/>
  <c r="I37" i="33"/>
  <c r="J37" i="33" s="1"/>
  <c r="F37" i="33"/>
  <c r="G37" i="33" s="1"/>
  <c r="C37" i="33"/>
  <c r="D37" i="33" s="1"/>
  <c r="I36" i="33"/>
  <c r="J36" i="33" s="1"/>
  <c r="F36" i="33"/>
  <c r="G36" i="33" s="1"/>
  <c r="C36" i="33"/>
  <c r="D36" i="33" s="1"/>
  <c r="I37" i="34"/>
  <c r="J37" i="34" s="1"/>
  <c r="F37" i="34"/>
  <c r="G37" i="34" s="1"/>
  <c r="C37" i="34"/>
  <c r="D37" i="34" s="1"/>
  <c r="I36" i="34"/>
  <c r="J36" i="34" s="1"/>
  <c r="F36" i="34"/>
  <c r="G36" i="34" s="1"/>
  <c r="C36" i="34"/>
  <c r="D36" i="34" s="1"/>
  <c r="I37" i="35"/>
  <c r="J37" i="35" s="1"/>
  <c r="F37" i="35"/>
  <c r="G37" i="35" s="1"/>
  <c r="C37" i="35"/>
  <c r="D37" i="35" s="1"/>
  <c r="I36" i="35"/>
  <c r="J36" i="35" s="1"/>
  <c r="F36" i="35"/>
  <c r="G36" i="35" s="1"/>
  <c r="C36" i="35"/>
  <c r="D36" i="35" s="1"/>
  <c r="I37" i="36"/>
  <c r="J37" i="36" s="1"/>
  <c r="F37" i="36"/>
  <c r="G37" i="36" s="1"/>
  <c r="C37" i="36"/>
  <c r="D37" i="36" s="1"/>
  <c r="I36" i="36"/>
  <c r="J36" i="36" s="1"/>
  <c r="F36" i="36"/>
  <c r="G36" i="36" s="1"/>
  <c r="C36" i="36"/>
  <c r="D36" i="36" s="1"/>
  <c r="I37" i="37"/>
  <c r="J37" i="37" s="1"/>
  <c r="F37" i="37"/>
  <c r="G37" i="37" s="1"/>
  <c r="C37" i="37"/>
  <c r="D37" i="37" s="1"/>
  <c r="I36" i="37"/>
  <c r="J36" i="37" s="1"/>
  <c r="F36" i="37"/>
  <c r="G36" i="37" s="1"/>
  <c r="C36" i="37"/>
  <c r="D36" i="37" s="1"/>
  <c r="I37" i="38"/>
  <c r="J37" i="38" s="1"/>
  <c r="F37" i="38"/>
  <c r="G37" i="38" s="1"/>
  <c r="C37" i="38"/>
  <c r="D37" i="38" s="1"/>
  <c r="I36" i="38"/>
  <c r="J36" i="38" s="1"/>
  <c r="F36" i="38"/>
  <c r="G36" i="38" s="1"/>
  <c r="C36" i="38"/>
  <c r="D36" i="38" s="1"/>
  <c r="I37" i="39"/>
  <c r="J37" i="39" s="1"/>
  <c r="F37" i="39"/>
  <c r="G37" i="39" s="1"/>
  <c r="C37" i="39"/>
  <c r="D37" i="39" s="1"/>
  <c r="I36" i="39"/>
  <c r="J36" i="39" s="1"/>
  <c r="F36" i="39"/>
  <c r="G36" i="39" s="1"/>
  <c r="C36" i="39"/>
  <c r="D36" i="39" s="1"/>
  <c r="I37" i="40"/>
  <c r="J37" i="40" s="1"/>
  <c r="F37" i="40"/>
  <c r="G37" i="40" s="1"/>
  <c r="C37" i="40"/>
  <c r="D37" i="40" s="1"/>
  <c r="I36" i="40"/>
  <c r="J36" i="40" s="1"/>
  <c r="F36" i="40"/>
  <c r="G36" i="40" s="1"/>
  <c r="C36" i="40"/>
  <c r="D36" i="40" s="1"/>
  <c r="I37" i="41"/>
  <c r="J37" i="41" s="1"/>
  <c r="F37" i="41"/>
  <c r="G37" i="41" s="1"/>
  <c r="C37" i="41"/>
  <c r="D37" i="41" s="1"/>
  <c r="I36" i="41"/>
  <c r="J36" i="41" s="1"/>
  <c r="F36" i="41"/>
  <c r="G36" i="41" s="1"/>
  <c r="C36" i="41"/>
  <c r="D36" i="41" s="1"/>
  <c r="I37" i="42"/>
  <c r="J37" i="42" s="1"/>
  <c r="F37" i="42"/>
  <c r="G37" i="42" s="1"/>
  <c r="C37" i="42"/>
  <c r="D37" i="42" s="1"/>
  <c r="I36" i="42"/>
  <c r="J36" i="42" s="1"/>
  <c r="F36" i="42"/>
  <c r="G36" i="42" s="1"/>
  <c r="C36" i="42"/>
  <c r="D36" i="42" s="1"/>
  <c r="I37" i="43"/>
  <c r="J37" i="43" s="1"/>
  <c r="F37" i="43"/>
  <c r="G37" i="43" s="1"/>
  <c r="C37" i="43"/>
  <c r="D37" i="43" s="1"/>
  <c r="I36" i="43"/>
  <c r="J36" i="43" s="1"/>
  <c r="F36" i="43"/>
  <c r="G36" i="43" s="1"/>
  <c r="C36" i="43"/>
  <c r="D36" i="43" s="1"/>
  <c r="I37" i="44"/>
  <c r="J37" i="44" s="1"/>
  <c r="F37" i="44"/>
  <c r="G37" i="44" s="1"/>
  <c r="C37" i="44"/>
  <c r="D37" i="44" s="1"/>
  <c r="I36" i="44"/>
  <c r="J36" i="44" s="1"/>
  <c r="F36" i="44"/>
  <c r="G36" i="44" s="1"/>
  <c r="C36" i="44"/>
  <c r="D36" i="44" s="1"/>
  <c r="C38" i="44"/>
  <c r="D38" i="44" s="1"/>
  <c r="F38" i="44"/>
  <c r="G38" i="44" s="1"/>
  <c r="I38" i="44"/>
  <c r="J38" i="44" s="1"/>
  <c r="L38" i="44"/>
  <c r="M38" i="44" s="1"/>
  <c r="O38" i="44"/>
  <c r="P38" i="44"/>
  <c r="R38" i="44"/>
  <c r="S38" i="44"/>
  <c r="U38" i="44"/>
  <c r="V38" i="44"/>
  <c r="X38" i="44"/>
  <c r="Y38" i="44"/>
  <c r="AA38" i="44"/>
  <c r="AB38" i="44"/>
  <c r="AD38" i="44"/>
  <c r="AE38" i="44"/>
  <c r="AG38" i="44"/>
  <c r="AH38" i="44"/>
  <c r="AJ38" i="44"/>
  <c r="AK38" i="44"/>
  <c r="C39" i="44"/>
  <c r="D39" i="44"/>
  <c r="F39" i="44"/>
  <c r="G39" i="44"/>
  <c r="I39" i="44"/>
  <c r="J39" i="44"/>
  <c r="L39" i="44"/>
  <c r="M39" i="44"/>
  <c r="O39" i="44"/>
  <c r="P39" i="44"/>
  <c r="R39" i="44"/>
  <c r="U39" i="44"/>
  <c r="V39" i="44"/>
  <c r="X39" i="44"/>
  <c r="Y39" i="44"/>
  <c r="AA39" i="44"/>
  <c r="AB39" i="44"/>
  <c r="AD39" i="44"/>
  <c r="AE39" i="44"/>
  <c r="AG39" i="44"/>
  <c r="AH39" i="44"/>
  <c r="AJ39" i="44"/>
  <c r="AK39" i="44"/>
  <c r="I37" i="45"/>
  <c r="J37" i="45" s="1"/>
  <c r="F37" i="45"/>
  <c r="G37" i="45" s="1"/>
  <c r="C37" i="45"/>
  <c r="D37" i="45" s="1"/>
  <c r="I36" i="45"/>
  <c r="J36" i="45" s="1"/>
  <c r="F36" i="45"/>
  <c r="G36" i="45" s="1"/>
  <c r="C36" i="45"/>
  <c r="D36" i="45" s="1"/>
  <c r="I37" i="46"/>
  <c r="J37" i="46" s="1"/>
  <c r="F37" i="46"/>
  <c r="G37" i="46" s="1"/>
  <c r="C37" i="46"/>
  <c r="D37" i="46" s="1"/>
  <c r="I36" i="46"/>
  <c r="J36" i="46" s="1"/>
  <c r="F36" i="46"/>
  <c r="G36" i="46" s="1"/>
  <c r="C36" i="46"/>
  <c r="D36" i="46" s="1"/>
  <c r="I37" i="47"/>
  <c r="J37" i="47" s="1"/>
  <c r="F37" i="47"/>
  <c r="G37" i="47" s="1"/>
  <c r="C37" i="47"/>
  <c r="D37" i="47" s="1"/>
  <c r="I36" i="47"/>
  <c r="J36" i="47" s="1"/>
  <c r="F36" i="47"/>
  <c r="C36" i="47"/>
  <c r="D36" i="47" s="1"/>
  <c r="C38" i="47"/>
  <c r="D38" i="47" s="1"/>
  <c r="F38" i="47"/>
  <c r="G38" i="47" s="1"/>
  <c r="I38" i="47"/>
  <c r="J38" i="47" s="1"/>
  <c r="L38" i="47"/>
  <c r="M38" i="47" s="1"/>
  <c r="O38" i="47"/>
  <c r="P38" i="47" s="1"/>
  <c r="R38" i="47"/>
  <c r="S38" i="47" s="1"/>
  <c r="U38" i="47"/>
  <c r="V38" i="47" s="1"/>
  <c r="X38" i="47"/>
  <c r="Y38" i="47" s="1"/>
  <c r="AA38" i="47"/>
  <c r="AB38" i="47" s="1"/>
  <c r="AD38" i="47"/>
  <c r="AE38" i="47" s="1"/>
  <c r="AG38" i="47"/>
  <c r="AH38" i="47" s="1"/>
  <c r="AJ38" i="47"/>
  <c r="AK38" i="47" s="1"/>
  <c r="C39" i="47"/>
  <c r="D39" i="47"/>
  <c r="F39" i="47"/>
  <c r="G39" i="47"/>
  <c r="I39" i="47"/>
  <c r="J39" i="47"/>
  <c r="L39" i="47"/>
  <c r="M39" i="47"/>
  <c r="O39" i="47"/>
  <c r="P39" i="47"/>
  <c r="R39" i="47"/>
  <c r="S39" i="47"/>
  <c r="U39" i="47"/>
  <c r="V39" i="47"/>
  <c r="X39" i="47"/>
  <c r="Y39" i="47"/>
  <c r="AA39" i="47"/>
  <c r="AB39" i="47"/>
  <c r="AD39" i="47"/>
  <c r="AE39" i="47"/>
  <c r="AG39" i="47"/>
  <c r="AH39" i="47"/>
  <c r="AJ39" i="47"/>
  <c r="AK39" i="47"/>
  <c r="C38" i="46"/>
  <c r="D38" i="46"/>
  <c r="F38" i="46"/>
  <c r="G38" i="46"/>
  <c r="I38" i="46"/>
  <c r="J38" i="46"/>
  <c r="L38" i="46"/>
  <c r="M38" i="46"/>
  <c r="O38" i="46"/>
  <c r="P38" i="46"/>
  <c r="R38" i="46"/>
  <c r="S38" i="46"/>
  <c r="U38" i="46"/>
  <c r="V38" i="46"/>
  <c r="X38" i="46"/>
  <c r="Y38" i="46"/>
  <c r="AA38" i="46"/>
  <c r="AB38" i="46"/>
  <c r="AD38" i="46"/>
  <c r="AE38" i="46"/>
  <c r="AG38" i="46"/>
  <c r="AH38" i="46"/>
  <c r="AJ38" i="46"/>
  <c r="AK38" i="46"/>
  <c r="C39" i="46"/>
  <c r="D39" i="46"/>
  <c r="F39" i="46"/>
  <c r="G39" i="46"/>
  <c r="I39" i="46"/>
  <c r="J39" i="46"/>
  <c r="L39" i="46"/>
  <c r="M39" i="46"/>
  <c r="O39" i="46"/>
  <c r="P39" i="46"/>
  <c r="R39" i="46"/>
  <c r="S39" i="46"/>
  <c r="U39" i="46"/>
  <c r="V39" i="46"/>
  <c r="X39" i="46"/>
  <c r="Y39" i="46"/>
  <c r="AA39" i="46"/>
  <c r="AB39" i="46"/>
  <c r="AD39" i="46"/>
  <c r="AE39" i="46"/>
  <c r="AG39" i="46"/>
  <c r="AH39" i="46"/>
  <c r="AJ39" i="46"/>
  <c r="AK39" i="46"/>
  <c r="C38" i="45"/>
  <c r="D38" i="45"/>
  <c r="F38" i="45"/>
  <c r="G38" i="45"/>
  <c r="I38" i="45"/>
  <c r="J38" i="45"/>
  <c r="L38" i="45"/>
  <c r="M38" i="45"/>
  <c r="O38" i="45"/>
  <c r="P38" i="45"/>
  <c r="R38" i="45"/>
  <c r="S38" i="45"/>
  <c r="U38" i="45"/>
  <c r="V38" i="45"/>
  <c r="X38" i="45"/>
  <c r="Y38" i="45"/>
  <c r="AA38" i="45"/>
  <c r="AB38" i="45"/>
  <c r="AD38" i="45"/>
  <c r="AE38" i="45"/>
  <c r="AG38" i="45"/>
  <c r="AH38" i="45"/>
  <c r="AJ38" i="45"/>
  <c r="AK38" i="45"/>
  <c r="C39" i="45"/>
  <c r="D39" i="45"/>
  <c r="F39" i="45"/>
  <c r="G39" i="45"/>
  <c r="I39" i="45"/>
  <c r="J39" i="45"/>
  <c r="L39" i="45"/>
  <c r="M39" i="45"/>
  <c r="O39" i="45"/>
  <c r="P39" i="45"/>
  <c r="R39" i="45"/>
  <c r="S39" i="45"/>
  <c r="U39" i="45"/>
  <c r="V39" i="45"/>
  <c r="X39" i="45"/>
  <c r="Y39" i="45"/>
  <c r="AA39" i="45"/>
  <c r="AB39" i="45"/>
  <c r="AD39" i="45"/>
  <c r="AE39" i="45"/>
  <c r="AG39" i="45"/>
  <c r="AH39" i="45"/>
  <c r="AJ39" i="45"/>
  <c r="AK39" i="45"/>
  <c r="C38" i="43"/>
  <c r="D38" i="43"/>
  <c r="F38" i="43"/>
  <c r="G38" i="43"/>
  <c r="I38" i="43"/>
  <c r="J38" i="43"/>
  <c r="L38" i="43"/>
  <c r="M38" i="43"/>
  <c r="O38" i="43"/>
  <c r="P38" i="43"/>
  <c r="R38" i="43"/>
  <c r="S38" i="43"/>
  <c r="U38" i="43"/>
  <c r="V38" i="43"/>
  <c r="X38" i="43"/>
  <c r="Y38" i="43"/>
  <c r="AA38" i="43"/>
  <c r="AB38" i="43"/>
  <c r="AD38" i="43"/>
  <c r="AE38" i="43"/>
  <c r="AG38" i="43"/>
  <c r="AH38" i="43"/>
  <c r="AJ38" i="43"/>
  <c r="AK38" i="43"/>
  <c r="C39" i="43"/>
  <c r="D39" i="43"/>
  <c r="F39" i="43"/>
  <c r="G39" i="43"/>
  <c r="I39" i="43"/>
  <c r="J39" i="43"/>
  <c r="L39" i="43"/>
  <c r="M39" i="43"/>
  <c r="O39" i="43"/>
  <c r="P39" i="43"/>
  <c r="R39" i="43"/>
  <c r="S39" i="43"/>
  <c r="U39" i="43"/>
  <c r="V39" i="43"/>
  <c r="X39" i="43"/>
  <c r="Y39" i="43"/>
  <c r="AA39" i="43"/>
  <c r="AB39" i="43"/>
  <c r="AD39" i="43"/>
  <c r="AE39" i="43"/>
  <c r="AG39" i="43"/>
  <c r="AH39" i="43"/>
  <c r="AJ39" i="43"/>
  <c r="AK39" i="43"/>
  <c r="C38" i="42"/>
  <c r="D38" i="42"/>
  <c r="F38" i="42"/>
  <c r="G38" i="42"/>
  <c r="I38" i="42"/>
  <c r="J38" i="42"/>
  <c r="L38" i="42"/>
  <c r="M38" i="42"/>
  <c r="O38" i="42"/>
  <c r="P38" i="42"/>
  <c r="R38" i="42"/>
  <c r="S38" i="42"/>
  <c r="U38" i="42"/>
  <c r="V38" i="42"/>
  <c r="X38" i="42"/>
  <c r="Y38" i="42"/>
  <c r="AA38" i="42"/>
  <c r="AB38" i="42"/>
  <c r="AD38" i="42"/>
  <c r="AE38" i="42"/>
  <c r="AG38" i="42"/>
  <c r="AH38" i="42"/>
  <c r="AJ38" i="42"/>
  <c r="AK38" i="42"/>
  <c r="C39" i="42"/>
  <c r="D39" i="42"/>
  <c r="F39" i="42"/>
  <c r="G39" i="42"/>
  <c r="I39" i="42"/>
  <c r="J39" i="42"/>
  <c r="L39" i="42"/>
  <c r="M39" i="42"/>
  <c r="O39" i="42"/>
  <c r="P39" i="42"/>
  <c r="R39" i="42"/>
  <c r="S39" i="42"/>
  <c r="U39" i="42"/>
  <c r="V39" i="42"/>
  <c r="X39" i="42"/>
  <c r="Y39" i="42"/>
  <c r="AA39" i="42"/>
  <c r="AB39" i="42"/>
  <c r="AD39" i="42"/>
  <c r="AE39" i="42"/>
  <c r="AG39" i="42"/>
  <c r="AH39" i="42"/>
  <c r="AJ39" i="42"/>
  <c r="AK39" i="42"/>
  <c r="C38" i="41"/>
  <c r="D38" i="41"/>
  <c r="F38" i="41"/>
  <c r="G38" i="41"/>
  <c r="I38" i="41"/>
  <c r="J38" i="41"/>
  <c r="L38" i="41"/>
  <c r="M38" i="41"/>
  <c r="O38" i="41"/>
  <c r="P38" i="41"/>
  <c r="R38" i="41"/>
  <c r="S38" i="41"/>
  <c r="U38" i="41"/>
  <c r="V38" i="41"/>
  <c r="X38" i="41"/>
  <c r="Y38" i="41"/>
  <c r="AA38" i="41"/>
  <c r="AB38" i="41"/>
  <c r="AD38" i="41"/>
  <c r="AE38" i="41"/>
  <c r="AG38" i="41"/>
  <c r="AH38" i="41"/>
  <c r="AJ38" i="41"/>
  <c r="AK38" i="41"/>
  <c r="C39" i="41"/>
  <c r="D39" i="41"/>
  <c r="F39" i="41"/>
  <c r="G39" i="41"/>
  <c r="I39" i="41"/>
  <c r="J39" i="41"/>
  <c r="L39" i="41"/>
  <c r="M39" i="41"/>
  <c r="O39" i="41"/>
  <c r="P39" i="41"/>
  <c r="R39" i="41"/>
  <c r="S39" i="41"/>
  <c r="U39" i="41"/>
  <c r="V39" i="41"/>
  <c r="X39" i="41"/>
  <c r="Y39" i="41"/>
  <c r="AA39" i="41"/>
  <c r="AB39" i="41"/>
  <c r="AD39" i="41"/>
  <c r="AE39" i="41"/>
  <c r="AG39" i="41"/>
  <c r="AH39" i="41"/>
  <c r="AJ39" i="41"/>
  <c r="AK39" i="41"/>
  <c r="J37" i="48"/>
  <c r="J36" i="48"/>
  <c r="I37" i="48"/>
  <c r="I36" i="48"/>
  <c r="G37" i="48"/>
  <c r="G36" i="48"/>
  <c r="F37" i="48"/>
  <c r="F36" i="48"/>
  <c r="C36" i="48"/>
  <c r="D37" i="48"/>
  <c r="D36" i="48"/>
  <c r="C37" i="48"/>
  <c r="B202" i="3" l="1"/>
  <c r="C202" i="3"/>
  <c r="E202" i="3" s="1"/>
  <c r="B51" i="3" l="1"/>
  <c r="F45" i="3"/>
  <c r="F41" i="3"/>
  <c r="F216" i="3" l="1"/>
  <c r="F215" i="3"/>
  <c r="K22" i="3" l="1"/>
  <c r="K17" i="3"/>
  <c r="K16" i="3"/>
  <c r="K15" i="3"/>
  <c r="C193" i="3"/>
  <c r="C186" i="3"/>
  <c r="C179" i="3"/>
  <c r="C171" i="3"/>
  <c r="C149" i="3"/>
  <c r="C127" i="3"/>
  <c r="C74" i="3"/>
  <c r="F74" i="3" s="1"/>
  <c r="C73" i="3"/>
  <c r="F73" i="3" s="1"/>
  <c r="C72" i="3"/>
  <c r="F72" i="3" s="1"/>
  <c r="C71" i="3"/>
  <c r="F71" i="3" s="1"/>
  <c r="B78" i="3"/>
  <c r="C78" i="3"/>
  <c r="E78" i="3" s="1"/>
  <c r="F40" i="3"/>
  <c r="O7" i="25" l="1"/>
  <c r="O8" i="25"/>
  <c r="O9" i="25"/>
  <c r="O10" i="25"/>
  <c r="O11" i="25"/>
  <c r="O12" i="25"/>
  <c r="O13" i="25"/>
  <c r="O14" i="25"/>
  <c r="O15" i="25"/>
  <c r="O16" i="25"/>
  <c r="O7" i="6"/>
  <c r="O8" i="6"/>
  <c r="O9" i="6"/>
  <c r="O10" i="6"/>
  <c r="O11" i="6"/>
  <c r="O12" i="6"/>
  <c r="O13" i="6"/>
  <c r="O14" i="6"/>
  <c r="O15" i="6"/>
  <c r="O16" i="6"/>
  <c r="M17" i="6"/>
  <c r="C6" i="4" s="1"/>
  <c r="E6" i="4" s="1"/>
  <c r="L17" i="6"/>
  <c r="J17" i="48" l="1"/>
  <c r="K17" i="10" l="1"/>
  <c r="K17" i="19"/>
  <c r="K17" i="46" l="1"/>
  <c r="J17" i="33"/>
  <c r="K17" i="42"/>
  <c r="I17" i="10"/>
  <c r="I17" i="46" l="1"/>
  <c r="J17" i="46"/>
  <c r="I17" i="34"/>
  <c r="H17" i="26"/>
  <c r="J17" i="26"/>
  <c r="J17" i="18"/>
  <c r="I17" i="6" l="1"/>
  <c r="I17" i="33" l="1"/>
  <c r="H17" i="19"/>
  <c r="I17" i="18"/>
  <c r="H17" i="18"/>
  <c r="H17" i="6" l="1"/>
  <c r="I17" i="26"/>
  <c r="J17" i="47" l="1"/>
  <c r="J17" i="45"/>
  <c r="J17" i="43"/>
  <c r="J17" i="42"/>
  <c r="J17" i="41"/>
  <c r="J17" i="40"/>
  <c r="J17" i="39"/>
  <c r="J17" i="38"/>
  <c r="J17" i="37"/>
  <c r="J17" i="36"/>
  <c r="J17" i="35"/>
  <c r="J17" i="34"/>
  <c r="J17" i="32"/>
  <c r="J17" i="31"/>
  <c r="J17" i="30"/>
  <c r="J17" i="29"/>
  <c r="J17" i="28"/>
  <c r="J17" i="27"/>
  <c r="J17" i="25"/>
  <c r="J17" i="24"/>
  <c r="J17" i="22"/>
  <c r="J17" i="21"/>
  <c r="J17" i="20"/>
  <c r="J17" i="19"/>
  <c r="J17" i="17"/>
  <c r="J17" i="16"/>
  <c r="J17" i="15"/>
  <c r="J17" i="13"/>
  <c r="J17" i="12"/>
  <c r="J17" i="10"/>
  <c r="J17" i="9"/>
  <c r="J18" i="11"/>
  <c r="J17" i="6"/>
  <c r="J17" i="44"/>
  <c r="G17" i="44" l="1"/>
  <c r="G17" i="37"/>
  <c r="G17" i="6"/>
  <c r="G17" i="17"/>
  <c r="G17" i="25"/>
  <c r="G18" i="11" l="1"/>
  <c r="F17" i="19"/>
  <c r="F18" i="11"/>
  <c r="E17" i="15"/>
  <c r="K20" i="3" l="1"/>
  <c r="K21" i="3"/>
  <c r="Y27" i="22" l="1"/>
  <c r="Z27" i="22" s="1"/>
  <c r="Y26" i="19"/>
  <c r="Z26" i="19" s="1"/>
  <c r="E17" i="13"/>
  <c r="C17" i="6"/>
  <c r="AJ38" i="48"/>
  <c r="AK38" i="48" s="1"/>
  <c r="AG38" i="48"/>
  <c r="AH38" i="48" s="1"/>
  <c r="AD38" i="48"/>
  <c r="AE38" i="48" s="1"/>
  <c r="AA38" i="48"/>
  <c r="AB38" i="48" s="1"/>
  <c r="Y38" i="48"/>
  <c r="U38" i="48"/>
  <c r="V38" i="48" s="1"/>
  <c r="R38" i="48"/>
  <c r="S38" i="48" s="1"/>
  <c r="O38" i="48"/>
  <c r="P38" i="48" s="1"/>
  <c r="L38" i="48"/>
  <c r="M38" i="48" s="1"/>
  <c r="I38" i="48"/>
  <c r="J38" i="48" s="1"/>
  <c r="F38" i="48"/>
  <c r="G38" i="48" s="1"/>
  <c r="C38" i="48"/>
  <c r="D38" i="48" s="1"/>
  <c r="N17" i="48"/>
  <c r="FG21" i="4" s="1"/>
  <c r="M17" i="48"/>
  <c r="FG6" i="4" s="1"/>
  <c r="FI6" i="4" s="1"/>
  <c r="FI7" i="4" s="1"/>
  <c r="L17" i="48"/>
  <c r="K17" i="48"/>
  <c r="I17" i="48"/>
  <c r="H17" i="48"/>
  <c r="G17" i="48"/>
  <c r="F17" i="48"/>
  <c r="E17" i="48"/>
  <c r="D17" i="48"/>
  <c r="C17" i="48"/>
  <c r="O16" i="48"/>
  <c r="O15" i="48"/>
  <c r="O14" i="48"/>
  <c r="O13" i="48"/>
  <c r="O12" i="48"/>
  <c r="O11" i="48"/>
  <c r="O10" i="48"/>
  <c r="O9" i="48"/>
  <c r="O8" i="48"/>
  <c r="O7" i="48"/>
  <c r="O6" i="48"/>
  <c r="N17" i="47"/>
  <c r="FC21" i="4" s="1"/>
  <c r="M17" i="47"/>
  <c r="FC6" i="4" s="1"/>
  <c r="FE6" i="4" s="1"/>
  <c r="FE7" i="4" s="1"/>
  <c r="L17" i="47"/>
  <c r="K17" i="47"/>
  <c r="I17" i="47"/>
  <c r="H17" i="47"/>
  <c r="G17" i="47"/>
  <c r="F17" i="47"/>
  <c r="E17" i="47"/>
  <c r="D17" i="47"/>
  <c r="C17" i="47"/>
  <c r="O16" i="47"/>
  <c r="O15" i="47"/>
  <c r="O14" i="47"/>
  <c r="O13" i="47"/>
  <c r="O12" i="47"/>
  <c r="O11" i="47"/>
  <c r="O10" i="47"/>
  <c r="O9" i="47"/>
  <c r="O8" i="47"/>
  <c r="O7" i="47"/>
  <c r="O6" i="47"/>
  <c r="N17" i="46"/>
  <c r="EY21" i="4" s="1"/>
  <c r="M17" i="46"/>
  <c r="EY6" i="4" s="1"/>
  <c r="FA6" i="4" s="1"/>
  <c r="L17" i="46"/>
  <c r="H17" i="46"/>
  <c r="G17" i="46"/>
  <c r="F17" i="46"/>
  <c r="E17" i="46"/>
  <c r="D17" i="46"/>
  <c r="C17" i="46"/>
  <c r="O16" i="46"/>
  <c r="O15" i="46"/>
  <c r="O14" i="46"/>
  <c r="O13" i="46"/>
  <c r="O12" i="46"/>
  <c r="O11" i="46"/>
  <c r="O10" i="46"/>
  <c r="O9" i="46"/>
  <c r="O8" i="46"/>
  <c r="O7" i="46"/>
  <c r="O6" i="46"/>
  <c r="N17" i="45"/>
  <c r="EU21" i="4" s="1"/>
  <c r="M17" i="45"/>
  <c r="EU6" i="4" s="1"/>
  <c r="EW6" i="4" s="1"/>
  <c r="L17" i="45"/>
  <c r="K17" i="45"/>
  <c r="I17" i="45"/>
  <c r="H17" i="45"/>
  <c r="G17" i="45"/>
  <c r="F17" i="45"/>
  <c r="E17" i="45"/>
  <c r="D17" i="45"/>
  <c r="C17" i="45"/>
  <c r="O16" i="45"/>
  <c r="O15" i="45"/>
  <c r="O14" i="45"/>
  <c r="O13" i="45"/>
  <c r="O12" i="45"/>
  <c r="O11" i="45"/>
  <c r="O10" i="45"/>
  <c r="O9" i="45"/>
  <c r="O8" i="45"/>
  <c r="O7" i="45"/>
  <c r="O6" i="45"/>
  <c r="N17" i="44"/>
  <c r="EQ21" i="4" s="1"/>
  <c r="M17" i="44"/>
  <c r="EQ6" i="4" s="1"/>
  <c r="ES6" i="4" s="1"/>
  <c r="L17" i="44"/>
  <c r="K17" i="44"/>
  <c r="I17" i="44"/>
  <c r="H17" i="44"/>
  <c r="F17" i="44"/>
  <c r="E17" i="44"/>
  <c r="D17" i="44"/>
  <c r="C17" i="44"/>
  <c r="O16" i="44"/>
  <c r="O15" i="44"/>
  <c r="O14" i="44"/>
  <c r="O13" i="44"/>
  <c r="O12" i="44"/>
  <c r="O11" i="44"/>
  <c r="O10" i="44"/>
  <c r="O9" i="44"/>
  <c r="O8" i="44"/>
  <c r="O7" i="44"/>
  <c r="O6" i="44"/>
  <c r="N17" i="43"/>
  <c r="EM21" i="4" s="1"/>
  <c r="M17" i="43"/>
  <c r="EM6" i="4" s="1"/>
  <c r="EO6" i="4" s="1"/>
  <c r="L17" i="43"/>
  <c r="K17" i="43"/>
  <c r="I17" i="43"/>
  <c r="H17" i="43"/>
  <c r="G17" i="43"/>
  <c r="F17" i="43"/>
  <c r="E17" i="43"/>
  <c r="D17" i="43"/>
  <c r="C17" i="43"/>
  <c r="O16" i="43"/>
  <c r="O15" i="43"/>
  <c r="O14" i="43"/>
  <c r="O13" i="43"/>
  <c r="O12" i="43"/>
  <c r="O11" i="43"/>
  <c r="O10" i="43"/>
  <c r="O9" i="43"/>
  <c r="O8" i="43"/>
  <c r="O7" i="43"/>
  <c r="O6" i="43"/>
  <c r="N17" i="42"/>
  <c r="EI21" i="4" s="1"/>
  <c r="M17" i="42"/>
  <c r="EI6" i="4" s="1"/>
  <c r="EK6" i="4" s="1"/>
  <c r="L17" i="42"/>
  <c r="I17" i="42"/>
  <c r="H17" i="42"/>
  <c r="G17" i="42"/>
  <c r="F17" i="42"/>
  <c r="E17" i="42"/>
  <c r="D17" i="42"/>
  <c r="C17" i="42"/>
  <c r="O16" i="42"/>
  <c r="O15" i="42"/>
  <c r="O14" i="42"/>
  <c r="O13" i="42"/>
  <c r="O12" i="42"/>
  <c r="O11" i="42"/>
  <c r="O10" i="42"/>
  <c r="O9" i="42"/>
  <c r="O8" i="42"/>
  <c r="O7" i="42"/>
  <c r="O6" i="42"/>
  <c r="N17" i="41"/>
  <c r="EE21" i="4" s="1"/>
  <c r="M17" i="41"/>
  <c r="EE6" i="4" s="1"/>
  <c r="EG6" i="4" s="1"/>
  <c r="L17" i="41"/>
  <c r="K17" i="41"/>
  <c r="I17" i="41"/>
  <c r="H17" i="41"/>
  <c r="G17" i="41"/>
  <c r="F17" i="41"/>
  <c r="E17" i="41"/>
  <c r="D17" i="41"/>
  <c r="C17" i="41"/>
  <c r="O16" i="41"/>
  <c r="O15" i="41"/>
  <c r="O14" i="41"/>
  <c r="O13" i="41"/>
  <c r="O12" i="41"/>
  <c r="O11" i="41"/>
  <c r="O10" i="41"/>
  <c r="O9" i="41"/>
  <c r="O8" i="41"/>
  <c r="O7" i="41"/>
  <c r="O6" i="41"/>
  <c r="AJ38" i="40"/>
  <c r="AK38" i="40" s="1"/>
  <c r="AG38" i="40"/>
  <c r="AH38" i="40" s="1"/>
  <c r="AD38" i="40"/>
  <c r="AE38" i="40" s="1"/>
  <c r="AA38" i="40"/>
  <c r="AB38" i="40" s="1"/>
  <c r="X38" i="40"/>
  <c r="Y38" i="40" s="1"/>
  <c r="U38" i="40"/>
  <c r="V38" i="40" s="1"/>
  <c r="R38" i="40"/>
  <c r="S38" i="40" s="1"/>
  <c r="O38" i="40"/>
  <c r="P38" i="40" s="1"/>
  <c r="L38" i="40"/>
  <c r="M38" i="40" s="1"/>
  <c r="I38" i="40"/>
  <c r="J38" i="40" s="1"/>
  <c r="F38" i="40"/>
  <c r="G38" i="40" s="1"/>
  <c r="C38" i="40"/>
  <c r="D38" i="40" s="1"/>
  <c r="N17" i="40"/>
  <c r="EA21" i="4" s="1"/>
  <c r="M17" i="40"/>
  <c r="EA6" i="4" s="1"/>
  <c r="EC6" i="4" s="1"/>
  <c r="EC7" i="4" s="1"/>
  <c r="L17" i="40"/>
  <c r="K17" i="40"/>
  <c r="I17" i="40"/>
  <c r="H17" i="40"/>
  <c r="G17" i="40"/>
  <c r="F17" i="40"/>
  <c r="E17" i="40"/>
  <c r="D17" i="40"/>
  <c r="C17" i="40"/>
  <c r="O16" i="40"/>
  <c r="O15" i="40"/>
  <c r="O14" i="40"/>
  <c r="O13" i="40"/>
  <c r="O12" i="40"/>
  <c r="O11" i="40"/>
  <c r="O10" i="40"/>
  <c r="O9" i="40"/>
  <c r="O8" i="40"/>
  <c r="O7" i="40"/>
  <c r="O6" i="40"/>
  <c r="AJ38" i="39"/>
  <c r="AK38" i="39" s="1"/>
  <c r="AG38" i="39"/>
  <c r="AH38" i="39" s="1"/>
  <c r="AD38" i="39"/>
  <c r="AE38" i="39" s="1"/>
  <c r="AA38" i="39"/>
  <c r="AB38" i="39" s="1"/>
  <c r="X38" i="39"/>
  <c r="Y38" i="39" s="1"/>
  <c r="U38" i="39"/>
  <c r="V38" i="39" s="1"/>
  <c r="R38" i="39"/>
  <c r="S38" i="39" s="1"/>
  <c r="O38" i="39"/>
  <c r="P38" i="39" s="1"/>
  <c r="L38" i="39"/>
  <c r="M38" i="39" s="1"/>
  <c r="I38" i="39"/>
  <c r="J38" i="39" s="1"/>
  <c r="F38" i="39"/>
  <c r="G38" i="39" s="1"/>
  <c r="C38" i="39"/>
  <c r="D38" i="39" s="1"/>
  <c r="N17" i="39"/>
  <c r="DW21" i="4" s="1"/>
  <c r="M17" i="39"/>
  <c r="DW6" i="4" s="1"/>
  <c r="DY6" i="4" s="1"/>
  <c r="DY7" i="4" s="1"/>
  <c r="L17" i="39"/>
  <c r="K17" i="39"/>
  <c r="I17" i="39"/>
  <c r="H17" i="39"/>
  <c r="G17" i="39"/>
  <c r="F17" i="39"/>
  <c r="E17" i="39"/>
  <c r="D17" i="39"/>
  <c r="C17" i="39"/>
  <c r="O16" i="39"/>
  <c r="O15" i="39"/>
  <c r="O14" i="39"/>
  <c r="O13" i="39"/>
  <c r="O12" i="39"/>
  <c r="O11" i="39"/>
  <c r="O10" i="39"/>
  <c r="O9" i="39"/>
  <c r="O8" i="39"/>
  <c r="O7" i="39"/>
  <c r="O6" i="39"/>
  <c r="AJ38" i="38"/>
  <c r="AK38" i="38" s="1"/>
  <c r="AG38" i="38"/>
  <c r="AH38" i="38" s="1"/>
  <c r="AD38" i="38"/>
  <c r="AE38" i="38" s="1"/>
  <c r="AA38" i="38"/>
  <c r="AB38" i="38" s="1"/>
  <c r="X38" i="38"/>
  <c r="Y38" i="38" s="1"/>
  <c r="U38" i="38"/>
  <c r="V38" i="38" s="1"/>
  <c r="R38" i="38"/>
  <c r="S38" i="38" s="1"/>
  <c r="O38" i="38"/>
  <c r="P38" i="38" s="1"/>
  <c r="L38" i="38"/>
  <c r="M38" i="38" s="1"/>
  <c r="I38" i="38"/>
  <c r="J38" i="38" s="1"/>
  <c r="F38" i="38"/>
  <c r="G38" i="38" s="1"/>
  <c r="C38" i="38"/>
  <c r="D38" i="38" s="1"/>
  <c r="N17" i="38"/>
  <c r="DS21" i="4" s="1"/>
  <c r="M17" i="38"/>
  <c r="DS6" i="4" s="1"/>
  <c r="DU6" i="4" s="1"/>
  <c r="L17" i="38"/>
  <c r="K17" i="38"/>
  <c r="I17" i="38"/>
  <c r="H17" i="38"/>
  <c r="G17" i="38"/>
  <c r="F17" i="38"/>
  <c r="E17" i="38"/>
  <c r="D17" i="38"/>
  <c r="C17" i="38"/>
  <c r="O16" i="38"/>
  <c r="O15" i="38"/>
  <c r="O14" i="38"/>
  <c r="O13" i="38"/>
  <c r="O12" i="38"/>
  <c r="O11" i="38"/>
  <c r="O10" i="38"/>
  <c r="O9" i="38"/>
  <c r="O8" i="38"/>
  <c r="O7" i="38"/>
  <c r="O6" i="38"/>
  <c r="AJ38" i="37"/>
  <c r="AK38" i="37" s="1"/>
  <c r="AG38" i="37"/>
  <c r="AH38" i="37" s="1"/>
  <c r="AD38" i="37"/>
  <c r="AE38" i="37" s="1"/>
  <c r="AA38" i="37"/>
  <c r="AB38" i="37" s="1"/>
  <c r="X38" i="37"/>
  <c r="Y38" i="37" s="1"/>
  <c r="U38" i="37"/>
  <c r="V38" i="37" s="1"/>
  <c r="R38" i="37"/>
  <c r="S38" i="37" s="1"/>
  <c r="O38" i="37"/>
  <c r="P38" i="37" s="1"/>
  <c r="L38" i="37"/>
  <c r="M38" i="37" s="1"/>
  <c r="I38" i="37"/>
  <c r="J38" i="37" s="1"/>
  <c r="F38" i="37"/>
  <c r="G38" i="37" s="1"/>
  <c r="C38" i="37"/>
  <c r="D38" i="37" s="1"/>
  <c r="N17" i="37"/>
  <c r="DO21" i="4" s="1"/>
  <c r="M17" i="37"/>
  <c r="DO6" i="4" s="1"/>
  <c r="DQ6" i="4" s="1"/>
  <c r="L17" i="37"/>
  <c r="K17" i="37"/>
  <c r="I17" i="37"/>
  <c r="H17" i="37"/>
  <c r="F17" i="37"/>
  <c r="E17" i="37"/>
  <c r="D17" i="37"/>
  <c r="C17" i="37"/>
  <c r="O16" i="37"/>
  <c r="O15" i="37"/>
  <c r="O14" i="37"/>
  <c r="O13" i="37"/>
  <c r="O12" i="37"/>
  <c r="O11" i="37"/>
  <c r="O10" i="37"/>
  <c r="O9" i="37"/>
  <c r="O8" i="37"/>
  <c r="O7" i="37"/>
  <c r="O6" i="37"/>
  <c r="AJ38" i="36"/>
  <c r="AK38" i="36" s="1"/>
  <c r="AG38" i="36"/>
  <c r="AH38" i="36" s="1"/>
  <c r="AD38" i="36"/>
  <c r="AE38" i="36" s="1"/>
  <c r="AA38" i="36"/>
  <c r="AB38" i="36" s="1"/>
  <c r="X38" i="36"/>
  <c r="Y38" i="36" s="1"/>
  <c r="U38" i="36"/>
  <c r="V38" i="36" s="1"/>
  <c r="R38" i="36"/>
  <c r="S38" i="36" s="1"/>
  <c r="O38" i="36"/>
  <c r="P38" i="36" s="1"/>
  <c r="L38" i="36"/>
  <c r="M38" i="36" s="1"/>
  <c r="I38" i="36"/>
  <c r="J38" i="36" s="1"/>
  <c r="F38" i="36"/>
  <c r="G38" i="36" s="1"/>
  <c r="C38" i="36"/>
  <c r="D38" i="36" s="1"/>
  <c r="N17" i="36"/>
  <c r="DK21" i="4" s="1"/>
  <c r="M17" i="36"/>
  <c r="DK6" i="4" s="1"/>
  <c r="DM6" i="4" s="1"/>
  <c r="L17" i="36"/>
  <c r="K17" i="36"/>
  <c r="I17" i="36"/>
  <c r="H17" i="36"/>
  <c r="G17" i="36"/>
  <c r="F17" i="36"/>
  <c r="E17" i="36"/>
  <c r="D17" i="36"/>
  <c r="C17" i="36"/>
  <c r="O16" i="36"/>
  <c r="O15" i="36"/>
  <c r="O14" i="36"/>
  <c r="O13" i="36"/>
  <c r="O12" i="36"/>
  <c r="O11" i="36"/>
  <c r="O10" i="36"/>
  <c r="O9" i="36"/>
  <c r="O8" i="36"/>
  <c r="O7" i="36"/>
  <c r="O6" i="36"/>
  <c r="AJ38" i="35"/>
  <c r="AK38" i="35" s="1"/>
  <c r="AG38" i="35"/>
  <c r="AH38" i="35" s="1"/>
  <c r="AD38" i="35"/>
  <c r="AE38" i="35" s="1"/>
  <c r="AA38" i="35"/>
  <c r="AB38" i="35" s="1"/>
  <c r="X38" i="35"/>
  <c r="Y38" i="35" s="1"/>
  <c r="U38" i="35"/>
  <c r="V38" i="35" s="1"/>
  <c r="R38" i="35"/>
  <c r="S38" i="35" s="1"/>
  <c r="O38" i="35"/>
  <c r="P38" i="35" s="1"/>
  <c r="L38" i="35"/>
  <c r="M38" i="35" s="1"/>
  <c r="I38" i="35"/>
  <c r="J38" i="35" s="1"/>
  <c r="F38" i="35"/>
  <c r="G38" i="35" s="1"/>
  <c r="C38" i="35"/>
  <c r="D38" i="35" s="1"/>
  <c r="N17" i="35"/>
  <c r="DG21" i="4" s="1"/>
  <c r="M17" i="35"/>
  <c r="DG6" i="4" s="1"/>
  <c r="DI6" i="4" s="1"/>
  <c r="L17" i="35"/>
  <c r="K17" i="35"/>
  <c r="I17" i="35"/>
  <c r="H17" i="35"/>
  <c r="G17" i="35"/>
  <c r="F17" i="35"/>
  <c r="E17" i="35"/>
  <c r="D17" i="35"/>
  <c r="C17" i="35"/>
  <c r="O16" i="35"/>
  <c r="O15" i="35"/>
  <c r="O14" i="35"/>
  <c r="O13" i="35"/>
  <c r="O12" i="35"/>
  <c r="O11" i="35"/>
  <c r="O10" i="35"/>
  <c r="O9" i="35"/>
  <c r="O8" i="35"/>
  <c r="O7" i="35"/>
  <c r="O6" i="35"/>
  <c r="AJ38" i="34"/>
  <c r="AK38" i="34" s="1"/>
  <c r="AG38" i="34"/>
  <c r="AH38" i="34" s="1"/>
  <c r="AD38" i="34"/>
  <c r="AE38" i="34" s="1"/>
  <c r="AA38" i="34"/>
  <c r="AB38" i="34" s="1"/>
  <c r="X38" i="34"/>
  <c r="Y38" i="34" s="1"/>
  <c r="U38" i="34"/>
  <c r="V38" i="34" s="1"/>
  <c r="R38" i="34"/>
  <c r="S38" i="34" s="1"/>
  <c r="O38" i="34"/>
  <c r="P38" i="34" s="1"/>
  <c r="L38" i="34"/>
  <c r="M38" i="34" s="1"/>
  <c r="I38" i="34"/>
  <c r="J38" i="34" s="1"/>
  <c r="F38" i="34"/>
  <c r="G38" i="34" s="1"/>
  <c r="C38" i="34"/>
  <c r="D38" i="34" s="1"/>
  <c r="N17" i="34"/>
  <c r="DC21" i="4" s="1"/>
  <c r="M17" i="34"/>
  <c r="DC6" i="4" s="1"/>
  <c r="DE6" i="4" s="1"/>
  <c r="L17" i="34"/>
  <c r="K17" i="34"/>
  <c r="H17" i="34"/>
  <c r="G17" i="34"/>
  <c r="F17" i="34"/>
  <c r="E17" i="34"/>
  <c r="D17" i="34"/>
  <c r="C17" i="34"/>
  <c r="O16" i="34"/>
  <c r="O15" i="34"/>
  <c r="O14" i="34"/>
  <c r="O13" i="34"/>
  <c r="O12" i="34"/>
  <c r="O11" i="34"/>
  <c r="O10" i="34"/>
  <c r="O9" i="34"/>
  <c r="O8" i="34"/>
  <c r="O7" i="34"/>
  <c r="O6" i="34"/>
  <c r="AJ38" i="33"/>
  <c r="AK38" i="33" s="1"/>
  <c r="AG38" i="33"/>
  <c r="AH38" i="33" s="1"/>
  <c r="AD38" i="33"/>
  <c r="AE38" i="33" s="1"/>
  <c r="AA38" i="33"/>
  <c r="AB38" i="33" s="1"/>
  <c r="X38" i="33"/>
  <c r="Y38" i="33" s="1"/>
  <c r="U38" i="33"/>
  <c r="V38" i="33" s="1"/>
  <c r="R38" i="33"/>
  <c r="S38" i="33" s="1"/>
  <c r="O38" i="33"/>
  <c r="P38" i="33" s="1"/>
  <c r="L38" i="33"/>
  <c r="M38" i="33" s="1"/>
  <c r="I38" i="33"/>
  <c r="J38" i="33" s="1"/>
  <c r="F38" i="33"/>
  <c r="G38" i="33" s="1"/>
  <c r="C38" i="33"/>
  <c r="D38" i="33" s="1"/>
  <c r="N17" i="33"/>
  <c r="CY21" i="4" s="1"/>
  <c r="M17" i="33"/>
  <c r="CY6" i="4" s="1"/>
  <c r="DA6" i="4" s="1"/>
  <c r="L17" i="33"/>
  <c r="K17" i="33"/>
  <c r="H17" i="33"/>
  <c r="G17" i="33"/>
  <c r="F17" i="33"/>
  <c r="E17" i="33"/>
  <c r="D17" i="33"/>
  <c r="C17" i="33"/>
  <c r="O16" i="33"/>
  <c r="O15" i="33"/>
  <c r="O14" i="33"/>
  <c r="O13" i="33"/>
  <c r="O12" i="33"/>
  <c r="O11" i="33"/>
  <c r="O10" i="33"/>
  <c r="O9" i="33"/>
  <c r="O8" i="33"/>
  <c r="O7" i="33"/>
  <c r="O6" i="33"/>
  <c r="AJ38" i="32"/>
  <c r="AK38" i="32" s="1"/>
  <c r="AG38" i="32"/>
  <c r="AH38" i="32" s="1"/>
  <c r="AD38" i="32"/>
  <c r="AE38" i="32" s="1"/>
  <c r="AA38" i="32"/>
  <c r="AB38" i="32" s="1"/>
  <c r="X38" i="32"/>
  <c r="Y38" i="32" s="1"/>
  <c r="U38" i="32"/>
  <c r="V38" i="32" s="1"/>
  <c r="R38" i="32"/>
  <c r="S38" i="32" s="1"/>
  <c r="O38" i="32"/>
  <c r="P38" i="32" s="1"/>
  <c r="L38" i="32"/>
  <c r="M38" i="32" s="1"/>
  <c r="I38" i="32"/>
  <c r="J38" i="32" s="1"/>
  <c r="F38" i="32"/>
  <c r="G38" i="32" s="1"/>
  <c r="C38" i="32"/>
  <c r="D38" i="32" s="1"/>
  <c r="N17" i="32"/>
  <c r="CU21" i="4" s="1"/>
  <c r="M17" i="32"/>
  <c r="CU6" i="4" s="1"/>
  <c r="CW6" i="4" s="1"/>
  <c r="L17" i="32"/>
  <c r="K17" i="32"/>
  <c r="I17" i="32"/>
  <c r="H17" i="32"/>
  <c r="G17" i="32"/>
  <c r="F17" i="32"/>
  <c r="E17" i="32"/>
  <c r="D17" i="32"/>
  <c r="C17" i="32"/>
  <c r="O16" i="32"/>
  <c r="O15" i="32"/>
  <c r="O14" i="32"/>
  <c r="O13" i="32"/>
  <c r="O12" i="32"/>
  <c r="O11" i="32"/>
  <c r="O10" i="32"/>
  <c r="O9" i="32"/>
  <c r="O8" i="32"/>
  <c r="O7" i="32"/>
  <c r="O6" i="32"/>
  <c r="AJ38" i="31"/>
  <c r="AK38" i="31" s="1"/>
  <c r="AG38" i="31"/>
  <c r="AH38" i="31" s="1"/>
  <c r="AD38" i="31"/>
  <c r="AE38" i="31" s="1"/>
  <c r="AA38" i="31"/>
  <c r="AB38" i="31" s="1"/>
  <c r="X38" i="31"/>
  <c r="Y38" i="31" s="1"/>
  <c r="U38" i="31"/>
  <c r="V38" i="31" s="1"/>
  <c r="R38" i="31"/>
  <c r="S38" i="31" s="1"/>
  <c r="O38" i="31"/>
  <c r="P38" i="31" s="1"/>
  <c r="L38" i="31"/>
  <c r="M38" i="31" s="1"/>
  <c r="I38" i="31"/>
  <c r="J38" i="31" s="1"/>
  <c r="F38" i="31"/>
  <c r="G38" i="31" s="1"/>
  <c r="C38" i="31"/>
  <c r="D38" i="31" s="1"/>
  <c r="N17" i="31"/>
  <c r="CQ21" i="4" s="1"/>
  <c r="M17" i="31"/>
  <c r="CQ6" i="4" s="1"/>
  <c r="CS6" i="4" s="1"/>
  <c r="CS7" i="4" s="1"/>
  <c r="L17" i="31"/>
  <c r="K17" i="31"/>
  <c r="I17" i="31"/>
  <c r="H17" i="31"/>
  <c r="G17" i="31"/>
  <c r="F17" i="31"/>
  <c r="E17" i="31"/>
  <c r="D17" i="31"/>
  <c r="C17" i="31"/>
  <c r="O16" i="31"/>
  <c r="O15" i="31"/>
  <c r="O14" i="31"/>
  <c r="O13" i="31"/>
  <c r="O12" i="31"/>
  <c r="O11" i="31"/>
  <c r="O10" i="31"/>
  <c r="O9" i="31"/>
  <c r="O8" i="31"/>
  <c r="O7" i="31"/>
  <c r="O6" i="31"/>
  <c r="AJ38" i="30"/>
  <c r="AK38" i="30" s="1"/>
  <c r="AG38" i="30"/>
  <c r="AH38" i="30" s="1"/>
  <c r="AD38" i="30"/>
  <c r="AE38" i="30" s="1"/>
  <c r="AA38" i="30"/>
  <c r="AB38" i="30" s="1"/>
  <c r="X38" i="30"/>
  <c r="Y38" i="30" s="1"/>
  <c r="U38" i="30"/>
  <c r="V38" i="30" s="1"/>
  <c r="R38" i="30"/>
  <c r="S38" i="30" s="1"/>
  <c r="O38" i="30"/>
  <c r="P38" i="30" s="1"/>
  <c r="L38" i="30"/>
  <c r="M38" i="30" s="1"/>
  <c r="I38" i="30"/>
  <c r="J38" i="30" s="1"/>
  <c r="F38" i="30"/>
  <c r="G38" i="30" s="1"/>
  <c r="C38" i="30"/>
  <c r="D38" i="30" s="1"/>
  <c r="N17" i="30"/>
  <c r="CM21" i="4" s="1"/>
  <c r="M17" i="30"/>
  <c r="CM6" i="4" s="1"/>
  <c r="CO6" i="4" s="1"/>
  <c r="L17" i="30"/>
  <c r="K17" i="30"/>
  <c r="I17" i="30"/>
  <c r="H17" i="30"/>
  <c r="G17" i="30"/>
  <c r="F17" i="30"/>
  <c r="E17" i="30"/>
  <c r="D17" i="30"/>
  <c r="C17" i="30"/>
  <c r="O16" i="30"/>
  <c r="O15" i="30"/>
  <c r="O14" i="30"/>
  <c r="O13" i="30"/>
  <c r="O12" i="30"/>
  <c r="O11" i="30"/>
  <c r="O10" i="30"/>
  <c r="O9" i="30"/>
  <c r="O8" i="30"/>
  <c r="O7" i="30"/>
  <c r="O6" i="30"/>
  <c r="AJ38" i="29"/>
  <c r="AK38" i="29" s="1"/>
  <c r="AG38" i="29"/>
  <c r="AH38" i="29" s="1"/>
  <c r="AD38" i="29"/>
  <c r="AE38" i="29" s="1"/>
  <c r="AA38" i="29"/>
  <c r="AB38" i="29" s="1"/>
  <c r="X38" i="29"/>
  <c r="Y38" i="29" s="1"/>
  <c r="U38" i="29"/>
  <c r="V38" i="29" s="1"/>
  <c r="R38" i="29"/>
  <c r="S38" i="29" s="1"/>
  <c r="O38" i="29"/>
  <c r="P38" i="29" s="1"/>
  <c r="L38" i="29"/>
  <c r="M38" i="29" s="1"/>
  <c r="I38" i="29"/>
  <c r="J38" i="29" s="1"/>
  <c r="F38" i="29"/>
  <c r="G38" i="29" s="1"/>
  <c r="C38" i="29"/>
  <c r="D38" i="29" s="1"/>
  <c r="N17" i="29"/>
  <c r="CI21" i="4" s="1"/>
  <c r="M17" i="29"/>
  <c r="CI6" i="4" s="1"/>
  <c r="CK6" i="4" s="1"/>
  <c r="L17" i="29"/>
  <c r="K17" i="29"/>
  <c r="I17" i="29"/>
  <c r="H17" i="29"/>
  <c r="G17" i="29"/>
  <c r="F17" i="29"/>
  <c r="E17" i="29"/>
  <c r="D17" i="29"/>
  <c r="C17" i="29"/>
  <c r="O16" i="29"/>
  <c r="O15" i="29"/>
  <c r="O14" i="29"/>
  <c r="O13" i="29"/>
  <c r="O12" i="29"/>
  <c r="O11" i="29"/>
  <c r="O10" i="29"/>
  <c r="O9" i="29"/>
  <c r="O8" i="29"/>
  <c r="O7" i="29"/>
  <c r="O6" i="29"/>
  <c r="AJ38" i="28"/>
  <c r="AK38" i="28" s="1"/>
  <c r="AG38" i="28"/>
  <c r="AH38" i="28" s="1"/>
  <c r="AD38" i="28"/>
  <c r="AE38" i="28" s="1"/>
  <c r="AA38" i="28"/>
  <c r="AB38" i="28" s="1"/>
  <c r="X38" i="28"/>
  <c r="Y38" i="28" s="1"/>
  <c r="U38" i="28"/>
  <c r="V38" i="28" s="1"/>
  <c r="R38" i="28"/>
  <c r="S38" i="28" s="1"/>
  <c r="O38" i="28"/>
  <c r="P38" i="28" s="1"/>
  <c r="L38" i="28"/>
  <c r="M38" i="28" s="1"/>
  <c r="I38" i="28"/>
  <c r="J38" i="28" s="1"/>
  <c r="F38" i="28"/>
  <c r="G38" i="28" s="1"/>
  <c r="C38" i="28"/>
  <c r="D38" i="28" s="1"/>
  <c r="N17" i="28"/>
  <c r="CE21" i="4" s="1"/>
  <c r="M17" i="28"/>
  <c r="CE6" i="4" s="1"/>
  <c r="CG6" i="4" s="1"/>
  <c r="L17" i="28"/>
  <c r="K17" i="28"/>
  <c r="I17" i="28"/>
  <c r="H17" i="28"/>
  <c r="G17" i="28"/>
  <c r="F17" i="28"/>
  <c r="E17" i="28"/>
  <c r="D17" i="28"/>
  <c r="C17" i="28"/>
  <c r="O16" i="28"/>
  <c r="O15" i="28"/>
  <c r="O14" i="28"/>
  <c r="O13" i="28"/>
  <c r="O12" i="28"/>
  <c r="O11" i="28"/>
  <c r="O10" i="28"/>
  <c r="O9" i="28"/>
  <c r="O8" i="28"/>
  <c r="O7" i="28"/>
  <c r="O6" i="28"/>
  <c r="AJ38" i="27"/>
  <c r="AK38" i="27" s="1"/>
  <c r="AG38" i="27"/>
  <c r="AH38" i="27" s="1"/>
  <c r="AD38" i="27"/>
  <c r="AE38" i="27" s="1"/>
  <c r="AA38" i="27"/>
  <c r="AB38" i="27" s="1"/>
  <c r="X38" i="27"/>
  <c r="Y38" i="27" s="1"/>
  <c r="U38" i="27"/>
  <c r="V38" i="27" s="1"/>
  <c r="R38" i="27"/>
  <c r="S38" i="27" s="1"/>
  <c r="O38" i="27"/>
  <c r="P38" i="27" s="1"/>
  <c r="L38" i="27"/>
  <c r="M38" i="27" s="1"/>
  <c r="I38" i="27"/>
  <c r="J38" i="27" s="1"/>
  <c r="F38" i="27"/>
  <c r="G38" i="27" s="1"/>
  <c r="C38" i="27"/>
  <c r="D38" i="27" s="1"/>
  <c r="N17" i="27"/>
  <c r="CA21" i="4" s="1"/>
  <c r="M17" i="27"/>
  <c r="CA6" i="4" s="1"/>
  <c r="CC6" i="4" s="1"/>
  <c r="L17" i="27"/>
  <c r="K17" i="27"/>
  <c r="I17" i="27"/>
  <c r="H17" i="27"/>
  <c r="G17" i="27"/>
  <c r="F17" i="27"/>
  <c r="E17" i="27"/>
  <c r="D17" i="27"/>
  <c r="C17" i="27"/>
  <c r="O16" i="27"/>
  <c r="O15" i="27"/>
  <c r="O14" i="27"/>
  <c r="O13" i="27"/>
  <c r="O12" i="27"/>
  <c r="O11" i="27"/>
  <c r="O10" i="27"/>
  <c r="O9" i="27"/>
  <c r="O8" i="27"/>
  <c r="O7" i="27"/>
  <c r="O6" i="27"/>
  <c r="AJ38" i="26"/>
  <c r="AK38" i="26" s="1"/>
  <c r="AG38" i="26"/>
  <c r="AH38" i="26" s="1"/>
  <c r="AD38" i="26"/>
  <c r="AE38" i="26" s="1"/>
  <c r="AA38" i="26"/>
  <c r="AB38" i="26" s="1"/>
  <c r="X38" i="26"/>
  <c r="Y38" i="26" s="1"/>
  <c r="U38" i="26"/>
  <c r="V38" i="26" s="1"/>
  <c r="R38" i="26"/>
  <c r="S38" i="26" s="1"/>
  <c r="O38" i="26"/>
  <c r="P38" i="26" s="1"/>
  <c r="L38" i="26"/>
  <c r="M38" i="26" s="1"/>
  <c r="I38" i="26"/>
  <c r="J38" i="26" s="1"/>
  <c r="F38" i="26"/>
  <c r="G38" i="26" s="1"/>
  <c r="C38" i="26"/>
  <c r="D38" i="26" s="1"/>
  <c r="N17" i="26"/>
  <c r="BW21" i="4" s="1"/>
  <c r="M17" i="26"/>
  <c r="BW6" i="4" s="1"/>
  <c r="BY6" i="4" s="1"/>
  <c r="L17" i="26"/>
  <c r="K17" i="26"/>
  <c r="G17" i="26"/>
  <c r="F17" i="26"/>
  <c r="E17" i="26"/>
  <c r="D17" i="26"/>
  <c r="C17" i="26"/>
  <c r="O16" i="26"/>
  <c r="O15" i="26"/>
  <c r="O14" i="26"/>
  <c r="O13" i="26"/>
  <c r="O12" i="26"/>
  <c r="O11" i="26"/>
  <c r="O10" i="26"/>
  <c r="O9" i="26"/>
  <c r="O8" i="26"/>
  <c r="O7" i="26"/>
  <c r="O6" i="26"/>
  <c r="AJ38" i="25"/>
  <c r="AK38" i="25" s="1"/>
  <c r="AG38" i="25"/>
  <c r="AH38" i="25" s="1"/>
  <c r="AD38" i="25"/>
  <c r="AE38" i="25" s="1"/>
  <c r="AA38" i="25"/>
  <c r="AB38" i="25" s="1"/>
  <c r="X38" i="25"/>
  <c r="Y38" i="25" s="1"/>
  <c r="U38" i="25"/>
  <c r="V38" i="25" s="1"/>
  <c r="R38" i="25"/>
  <c r="S38" i="25" s="1"/>
  <c r="O38" i="25"/>
  <c r="P38" i="25" s="1"/>
  <c r="L38" i="25"/>
  <c r="M38" i="25" s="1"/>
  <c r="I38" i="25"/>
  <c r="J38" i="25" s="1"/>
  <c r="F38" i="25"/>
  <c r="G38" i="25" s="1"/>
  <c r="C38" i="25"/>
  <c r="D38" i="25" s="1"/>
  <c r="N17" i="25"/>
  <c r="BS21" i="4" s="1"/>
  <c r="M17" i="25"/>
  <c r="BS6" i="4" s="1"/>
  <c r="BU6" i="4" s="1"/>
  <c r="L17" i="25"/>
  <c r="K17" i="25"/>
  <c r="I17" i="25"/>
  <c r="H17" i="25"/>
  <c r="F17" i="25"/>
  <c r="E17" i="25"/>
  <c r="D17" i="25"/>
  <c r="C17" i="25"/>
  <c r="O6" i="25"/>
  <c r="AJ38" i="24"/>
  <c r="AK38" i="24" s="1"/>
  <c r="AG38" i="24"/>
  <c r="AH38" i="24" s="1"/>
  <c r="AD38" i="24"/>
  <c r="AE38" i="24" s="1"/>
  <c r="AA38" i="24"/>
  <c r="AB38" i="24" s="1"/>
  <c r="X38" i="24"/>
  <c r="Y38" i="24" s="1"/>
  <c r="U38" i="24"/>
  <c r="V38" i="24" s="1"/>
  <c r="R38" i="24"/>
  <c r="S38" i="24" s="1"/>
  <c r="O38" i="24"/>
  <c r="P38" i="24" s="1"/>
  <c r="L38" i="24"/>
  <c r="M38" i="24" s="1"/>
  <c r="I38" i="24"/>
  <c r="J38" i="24" s="1"/>
  <c r="F38" i="24"/>
  <c r="G38" i="24" s="1"/>
  <c r="C38" i="24"/>
  <c r="D38" i="24" s="1"/>
  <c r="N17" i="24"/>
  <c r="BO21" i="4" s="1"/>
  <c r="M17" i="24"/>
  <c r="BO6" i="4" s="1"/>
  <c r="BQ6" i="4" s="1"/>
  <c r="BQ7" i="4" s="1"/>
  <c r="L17" i="24"/>
  <c r="K17" i="24"/>
  <c r="I17" i="24"/>
  <c r="H17" i="24"/>
  <c r="G17" i="24"/>
  <c r="F17" i="24"/>
  <c r="E17" i="24"/>
  <c r="D17" i="24"/>
  <c r="C17" i="24"/>
  <c r="O16" i="24"/>
  <c r="O15" i="24"/>
  <c r="O14" i="24"/>
  <c r="O13" i="24"/>
  <c r="O12" i="24"/>
  <c r="O11" i="24"/>
  <c r="O10" i="24"/>
  <c r="O9" i="24"/>
  <c r="O8" i="24"/>
  <c r="O7" i="24"/>
  <c r="O6" i="24"/>
  <c r="BK21" i="4"/>
  <c r="BK6" i="4"/>
  <c r="BM6" i="4" s="1"/>
  <c r="BM7" i="4" s="1"/>
  <c r="AJ38" i="22"/>
  <c r="AK38" i="22" s="1"/>
  <c r="AG38" i="22"/>
  <c r="AH38" i="22" s="1"/>
  <c r="AD38" i="22"/>
  <c r="AE38" i="22" s="1"/>
  <c r="AA38" i="22"/>
  <c r="AB38" i="22" s="1"/>
  <c r="X38" i="22"/>
  <c r="Y38" i="22" s="1"/>
  <c r="U38" i="22"/>
  <c r="V38" i="22" s="1"/>
  <c r="R38" i="22"/>
  <c r="S38" i="22" s="1"/>
  <c r="O38" i="22"/>
  <c r="P38" i="22" s="1"/>
  <c r="L38" i="22"/>
  <c r="M38" i="22" s="1"/>
  <c r="I38" i="22"/>
  <c r="J38" i="22" s="1"/>
  <c r="F38" i="22"/>
  <c r="G38" i="22" s="1"/>
  <c r="C38" i="22"/>
  <c r="D38" i="22" s="1"/>
  <c r="N17" i="22"/>
  <c r="BG21" i="4" s="1"/>
  <c r="M17" i="22"/>
  <c r="BG6" i="4" s="1"/>
  <c r="BI6" i="4" s="1"/>
  <c r="L17" i="22"/>
  <c r="K17" i="22"/>
  <c r="I17" i="22"/>
  <c r="H17" i="22"/>
  <c r="G17" i="22"/>
  <c r="F17" i="22"/>
  <c r="E17" i="22"/>
  <c r="D17" i="22"/>
  <c r="C17" i="22"/>
  <c r="O16" i="22"/>
  <c r="O15" i="22"/>
  <c r="O14" i="22"/>
  <c r="O13" i="22"/>
  <c r="O12" i="22"/>
  <c r="O11" i="22"/>
  <c r="O10" i="22"/>
  <c r="O9" i="22"/>
  <c r="O8" i="22"/>
  <c r="O7" i="22"/>
  <c r="O6" i="22"/>
  <c r="AJ38" i="21"/>
  <c r="AK38" i="21" s="1"/>
  <c r="AG38" i="21"/>
  <c r="AH38" i="21" s="1"/>
  <c r="AD38" i="21"/>
  <c r="AE38" i="21" s="1"/>
  <c r="AA38" i="21"/>
  <c r="AB38" i="21" s="1"/>
  <c r="X38" i="21"/>
  <c r="Y38" i="21" s="1"/>
  <c r="U38" i="21"/>
  <c r="V38" i="21" s="1"/>
  <c r="R38" i="21"/>
  <c r="S38" i="21" s="1"/>
  <c r="O38" i="21"/>
  <c r="P38" i="21" s="1"/>
  <c r="L38" i="21"/>
  <c r="M38" i="21" s="1"/>
  <c r="I38" i="21"/>
  <c r="J38" i="21" s="1"/>
  <c r="F38" i="21"/>
  <c r="G38" i="21" s="1"/>
  <c r="C38" i="21"/>
  <c r="D38" i="21" s="1"/>
  <c r="N17" i="21"/>
  <c r="BC21" i="4" s="1"/>
  <c r="M17" i="21"/>
  <c r="BC6" i="4" s="1"/>
  <c r="BE6" i="4" s="1"/>
  <c r="L17" i="21"/>
  <c r="K17" i="21"/>
  <c r="I17" i="21"/>
  <c r="H17" i="21"/>
  <c r="G17" i="21"/>
  <c r="F17" i="21"/>
  <c r="E17" i="21"/>
  <c r="D17" i="21"/>
  <c r="C17" i="21"/>
  <c r="O16" i="21"/>
  <c r="O15" i="21"/>
  <c r="O14" i="21"/>
  <c r="O13" i="21"/>
  <c r="O12" i="21"/>
  <c r="O11" i="21"/>
  <c r="O10" i="21"/>
  <c r="O9" i="21"/>
  <c r="O8" i="21"/>
  <c r="O7" i="21"/>
  <c r="O6" i="21"/>
  <c r="AJ38" i="20"/>
  <c r="AK38" i="20" s="1"/>
  <c r="AG38" i="20"/>
  <c r="AH38" i="20" s="1"/>
  <c r="AD38" i="20"/>
  <c r="AE38" i="20" s="1"/>
  <c r="AA38" i="20"/>
  <c r="AB38" i="20" s="1"/>
  <c r="X38" i="20"/>
  <c r="Y38" i="20" s="1"/>
  <c r="U38" i="20"/>
  <c r="V38" i="20" s="1"/>
  <c r="R38" i="20"/>
  <c r="S38" i="20" s="1"/>
  <c r="O38" i="20"/>
  <c r="P38" i="20" s="1"/>
  <c r="L38" i="20"/>
  <c r="M38" i="20" s="1"/>
  <c r="I38" i="20"/>
  <c r="J38" i="20" s="1"/>
  <c r="F38" i="20"/>
  <c r="G38" i="20" s="1"/>
  <c r="C38" i="20"/>
  <c r="D38" i="20" s="1"/>
  <c r="N17" i="20"/>
  <c r="AY21" i="4" s="1"/>
  <c r="M17" i="20"/>
  <c r="AY6" i="4" s="1"/>
  <c r="BA6" i="4" s="1"/>
  <c r="L17" i="20"/>
  <c r="K17" i="20"/>
  <c r="I17" i="20"/>
  <c r="H17" i="20"/>
  <c r="G17" i="20"/>
  <c r="F17" i="20"/>
  <c r="E17" i="20"/>
  <c r="D17" i="20"/>
  <c r="C17" i="20"/>
  <c r="O16" i="20"/>
  <c r="O15" i="20"/>
  <c r="O14" i="20"/>
  <c r="O13" i="20"/>
  <c r="O12" i="20"/>
  <c r="O11" i="20"/>
  <c r="O10" i="20"/>
  <c r="O9" i="20"/>
  <c r="O8" i="20"/>
  <c r="O7" i="20"/>
  <c r="O6" i="20"/>
  <c r="AJ38" i="19"/>
  <c r="AK38" i="19" s="1"/>
  <c r="AG38" i="19"/>
  <c r="AH38" i="19" s="1"/>
  <c r="AD38" i="19"/>
  <c r="AE38" i="19" s="1"/>
  <c r="AA38" i="19"/>
  <c r="AB38" i="19" s="1"/>
  <c r="X38" i="19"/>
  <c r="Y38" i="19" s="1"/>
  <c r="U38" i="19"/>
  <c r="V38" i="19" s="1"/>
  <c r="R38" i="19"/>
  <c r="S38" i="19" s="1"/>
  <c r="O38" i="19"/>
  <c r="P38" i="19" s="1"/>
  <c r="L38" i="19"/>
  <c r="M38" i="19" s="1"/>
  <c r="I38" i="19"/>
  <c r="J38" i="19" s="1"/>
  <c r="F38" i="19"/>
  <c r="G38" i="19" s="1"/>
  <c r="C38" i="19"/>
  <c r="D38" i="19" s="1"/>
  <c r="N17" i="19"/>
  <c r="AU21" i="4" s="1"/>
  <c r="M17" i="19"/>
  <c r="AU6" i="4" s="1"/>
  <c r="AW6" i="4" s="1"/>
  <c r="L17" i="19"/>
  <c r="I17" i="19"/>
  <c r="G17" i="19"/>
  <c r="E17" i="19"/>
  <c r="D17" i="19"/>
  <c r="C17" i="19"/>
  <c r="O16" i="19"/>
  <c r="O15" i="19"/>
  <c r="O14" i="19"/>
  <c r="O13" i="19"/>
  <c r="O12" i="19"/>
  <c r="O11" i="19"/>
  <c r="O10" i="19"/>
  <c r="O9" i="19"/>
  <c r="O8" i="19"/>
  <c r="O7" i="19"/>
  <c r="O6" i="19"/>
  <c r="AJ38" i="18"/>
  <c r="AK38" i="18" s="1"/>
  <c r="AG38" i="18"/>
  <c r="AH38" i="18" s="1"/>
  <c r="AD38" i="18"/>
  <c r="AE38" i="18" s="1"/>
  <c r="AA38" i="18"/>
  <c r="AB38" i="18" s="1"/>
  <c r="X38" i="18"/>
  <c r="Y38" i="18" s="1"/>
  <c r="U38" i="18"/>
  <c r="V38" i="18" s="1"/>
  <c r="R38" i="18"/>
  <c r="S38" i="18" s="1"/>
  <c r="O38" i="18"/>
  <c r="P38" i="18" s="1"/>
  <c r="L38" i="18"/>
  <c r="M38" i="18" s="1"/>
  <c r="I38" i="18"/>
  <c r="J38" i="18" s="1"/>
  <c r="F38" i="18"/>
  <c r="G38" i="18" s="1"/>
  <c r="C38" i="18"/>
  <c r="D38" i="18" s="1"/>
  <c r="N17" i="18"/>
  <c r="AQ21" i="4" s="1"/>
  <c r="M17" i="18"/>
  <c r="AQ6" i="4" s="1"/>
  <c r="AS6" i="4" s="1"/>
  <c r="L17" i="18"/>
  <c r="K17" i="18"/>
  <c r="G17" i="18"/>
  <c r="F17" i="18"/>
  <c r="E17" i="18"/>
  <c r="D17" i="18"/>
  <c r="C17" i="18"/>
  <c r="O16" i="18"/>
  <c r="O15" i="18"/>
  <c r="O14" i="18"/>
  <c r="O13" i="18"/>
  <c r="O12" i="18"/>
  <c r="O11" i="18"/>
  <c r="O10" i="18"/>
  <c r="O9" i="18"/>
  <c r="O7" i="18"/>
  <c r="AJ38" i="17"/>
  <c r="AK38" i="17" s="1"/>
  <c r="AG38" i="17"/>
  <c r="AH38" i="17" s="1"/>
  <c r="AD38" i="17"/>
  <c r="AE38" i="17" s="1"/>
  <c r="AA38" i="17"/>
  <c r="AB38" i="17" s="1"/>
  <c r="X38" i="17"/>
  <c r="Y38" i="17" s="1"/>
  <c r="U38" i="17"/>
  <c r="V38" i="17" s="1"/>
  <c r="R38" i="17"/>
  <c r="S38" i="17" s="1"/>
  <c r="O38" i="17"/>
  <c r="P38" i="17" s="1"/>
  <c r="L38" i="17"/>
  <c r="M38" i="17" s="1"/>
  <c r="I38" i="17"/>
  <c r="J38" i="17" s="1"/>
  <c r="F38" i="17"/>
  <c r="G38" i="17" s="1"/>
  <c r="C38" i="17"/>
  <c r="D38" i="17" s="1"/>
  <c r="N17" i="17"/>
  <c r="AM21" i="4" s="1"/>
  <c r="M17" i="17"/>
  <c r="AM6" i="4" s="1"/>
  <c r="AO6" i="4" s="1"/>
  <c r="L17" i="17"/>
  <c r="K17" i="17"/>
  <c r="I17" i="17"/>
  <c r="H17" i="17"/>
  <c r="F17" i="17"/>
  <c r="E17" i="17"/>
  <c r="D17" i="17"/>
  <c r="C17" i="17"/>
  <c r="O16" i="17"/>
  <c r="O15" i="17"/>
  <c r="O14" i="17"/>
  <c r="O13" i="17"/>
  <c r="O12" i="17"/>
  <c r="O11" i="17"/>
  <c r="O10" i="17"/>
  <c r="O9" i="17"/>
  <c r="O8" i="17"/>
  <c r="O7" i="17"/>
  <c r="O6" i="17"/>
  <c r="AJ38" i="16"/>
  <c r="AK38" i="16" s="1"/>
  <c r="AG38" i="16"/>
  <c r="AH38" i="16" s="1"/>
  <c r="AD38" i="16"/>
  <c r="AE38" i="16" s="1"/>
  <c r="AA38" i="16"/>
  <c r="AB38" i="16" s="1"/>
  <c r="X38" i="16"/>
  <c r="Y38" i="16" s="1"/>
  <c r="U38" i="16"/>
  <c r="V38" i="16" s="1"/>
  <c r="R38" i="16"/>
  <c r="S38" i="16" s="1"/>
  <c r="O38" i="16"/>
  <c r="P38" i="16" s="1"/>
  <c r="L38" i="16"/>
  <c r="M38" i="16" s="1"/>
  <c r="I38" i="16"/>
  <c r="J38" i="16" s="1"/>
  <c r="F38" i="16"/>
  <c r="G38" i="16" s="1"/>
  <c r="C38" i="16"/>
  <c r="D38" i="16" s="1"/>
  <c r="N17" i="16"/>
  <c r="AI21" i="4" s="1"/>
  <c r="M17" i="16"/>
  <c r="AI6" i="4" s="1"/>
  <c r="AK6" i="4" s="1"/>
  <c r="AK7" i="4" s="1"/>
  <c r="L17" i="16"/>
  <c r="K17" i="16"/>
  <c r="I17" i="16"/>
  <c r="H17" i="16"/>
  <c r="G17" i="16"/>
  <c r="F17" i="16"/>
  <c r="E17" i="16"/>
  <c r="D17" i="16"/>
  <c r="C17" i="16"/>
  <c r="O16" i="16"/>
  <c r="O15" i="16"/>
  <c r="O14" i="16"/>
  <c r="O13" i="16"/>
  <c r="O12" i="16"/>
  <c r="O11" i="16"/>
  <c r="O10" i="16"/>
  <c r="O9" i="16"/>
  <c r="O8" i="16"/>
  <c r="O7" i="16"/>
  <c r="O6" i="16"/>
  <c r="AJ38" i="15"/>
  <c r="AK38" i="15" s="1"/>
  <c r="AG38" i="15"/>
  <c r="AH38" i="15" s="1"/>
  <c r="AD38" i="15"/>
  <c r="AE38" i="15" s="1"/>
  <c r="AA38" i="15"/>
  <c r="AB38" i="15" s="1"/>
  <c r="X38" i="15"/>
  <c r="Y38" i="15" s="1"/>
  <c r="U38" i="15"/>
  <c r="V38" i="15" s="1"/>
  <c r="R38" i="15"/>
  <c r="S38" i="15" s="1"/>
  <c r="O38" i="15"/>
  <c r="P38" i="15" s="1"/>
  <c r="L38" i="15"/>
  <c r="M38" i="15" s="1"/>
  <c r="I38" i="15"/>
  <c r="J38" i="15" s="1"/>
  <c r="F38" i="15"/>
  <c r="G38" i="15" s="1"/>
  <c r="C38" i="15"/>
  <c r="D38" i="15" s="1"/>
  <c r="N17" i="15"/>
  <c r="AE21" i="4" s="1"/>
  <c r="M17" i="15"/>
  <c r="AE6" i="4" s="1"/>
  <c r="AG6" i="4" s="1"/>
  <c r="L17" i="15"/>
  <c r="K17" i="15"/>
  <c r="I17" i="15"/>
  <c r="H17" i="15"/>
  <c r="G17" i="15"/>
  <c r="F17" i="15"/>
  <c r="D17" i="15"/>
  <c r="C17" i="15"/>
  <c r="O16" i="15"/>
  <c r="O15" i="15"/>
  <c r="O14" i="15"/>
  <c r="O13" i="15"/>
  <c r="O12" i="15"/>
  <c r="O11" i="15"/>
  <c r="O10" i="15"/>
  <c r="O9" i="15"/>
  <c r="O8" i="15"/>
  <c r="O7" i="15"/>
  <c r="O6" i="15"/>
  <c r="AA21" i="4"/>
  <c r="AA6" i="4"/>
  <c r="AC6" i="4" s="1"/>
  <c r="AC7" i="4" s="1"/>
  <c r="AJ38" i="13"/>
  <c r="AK38" i="13" s="1"/>
  <c r="AG38" i="13"/>
  <c r="AH38" i="13" s="1"/>
  <c r="AD38" i="13"/>
  <c r="AE38" i="13" s="1"/>
  <c r="AA38" i="13"/>
  <c r="AB38" i="13" s="1"/>
  <c r="X38" i="13"/>
  <c r="Y38" i="13" s="1"/>
  <c r="U38" i="13"/>
  <c r="V38" i="13" s="1"/>
  <c r="R38" i="13"/>
  <c r="S38" i="13" s="1"/>
  <c r="O38" i="13"/>
  <c r="P38" i="13" s="1"/>
  <c r="L38" i="13"/>
  <c r="M38" i="13" s="1"/>
  <c r="I38" i="13"/>
  <c r="J38" i="13" s="1"/>
  <c r="F38" i="13"/>
  <c r="G38" i="13" s="1"/>
  <c r="C38" i="13"/>
  <c r="D38" i="13" s="1"/>
  <c r="G27" i="13"/>
  <c r="K27" i="13" s="1"/>
  <c r="D27" i="13"/>
  <c r="E27" i="13" s="1"/>
  <c r="N17" i="13"/>
  <c r="W21" i="4" s="1"/>
  <c r="M17" i="13"/>
  <c r="W6" i="4" s="1"/>
  <c r="Y6" i="4" s="1"/>
  <c r="L17" i="13"/>
  <c r="K17" i="13"/>
  <c r="I17" i="13"/>
  <c r="H17" i="13"/>
  <c r="G17" i="13"/>
  <c r="F17" i="13"/>
  <c r="D17" i="13"/>
  <c r="C17" i="13"/>
  <c r="O16" i="13"/>
  <c r="O15" i="13"/>
  <c r="O14" i="13"/>
  <c r="O13" i="13"/>
  <c r="O12" i="13"/>
  <c r="O11" i="13"/>
  <c r="O10" i="13"/>
  <c r="O9" i="13"/>
  <c r="O8" i="13"/>
  <c r="O7" i="13"/>
  <c r="O6" i="13"/>
  <c r="AJ38" i="12"/>
  <c r="AK38" i="12" s="1"/>
  <c r="AG38" i="12"/>
  <c r="AH38" i="12" s="1"/>
  <c r="AD38" i="12"/>
  <c r="AE38" i="12" s="1"/>
  <c r="AA38" i="12"/>
  <c r="AB38" i="12" s="1"/>
  <c r="X38" i="12"/>
  <c r="Y38" i="12" s="1"/>
  <c r="U38" i="12"/>
  <c r="V38" i="12" s="1"/>
  <c r="R38" i="12"/>
  <c r="S38" i="12" s="1"/>
  <c r="O38" i="12"/>
  <c r="P38" i="12" s="1"/>
  <c r="L38" i="12"/>
  <c r="M38" i="12" s="1"/>
  <c r="I38" i="12"/>
  <c r="J38" i="12" s="1"/>
  <c r="F38" i="12"/>
  <c r="G38" i="12" s="1"/>
  <c r="C38" i="12"/>
  <c r="D38" i="12" s="1"/>
  <c r="N17" i="12"/>
  <c r="S21" i="4" s="1"/>
  <c r="M17" i="12"/>
  <c r="S6" i="4" s="1"/>
  <c r="U6" i="4" s="1"/>
  <c r="U7" i="4" s="1"/>
  <c r="L17" i="12"/>
  <c r="K17" i="12"/>
  <c r="I17" i="12"/>
  <c r="H17" i="12"/>
  <c r="G17" i="12"/>
  <c r="F17" i="12"/>
  <c r="E17" i="12"/>
  <c r="D17" i="12"/>
  <c r="C17" i="12"/>
  <c r="O16" i="12"/>
  <c r="O15" i="12"/>
  <c r="O14" i="12"/>
  <c r="O13" i="12"/>
  <c r="O12" i="12"/>
  <c r="O11" i="12"/>
  <c r="O10" i="12"/>
  <c r="O9" i="12"/>
  <c r="O8" i="12"/>
  <c r="O7" i="12"/>
  <c r="O6" i="12"/>
  <c r="AJ39" i="11"/>
  <c r="AK39" i="11" s="1"/>
  <c r="AG39" i="11"/>
  <c r="AH39" i="11" s="1"/>
  <c r="AD39" i="11"/>
  <c r="AE39" i="11" s="1"/>
  <c r="AA39" i="11"/>
  <c r="AB39" i="11" s="1"/>
  <c r="X39" i="11"/>
  <c r="Y39" i="11" s="1"/>
  <c r="U39" i="11"/>
  <c r="V39" i="11" s="1"/>
  <c r="R39" i="11"/>
  <c r="S39" i="11" s="1"/>
  <c r="O39" i="11"/>
  <c r="P39" i="11" s="1"/>
  <c r="L39" i="11"/>
  <c r="M39" i="11" s="1"/>
  <c r="I39" i="11"/>
  <c r="J39" i="11" s="1"/>
  <c r="F39" i="11"/>
  <c r="G39" i="11" s="1"/>
  <c r="C39" i="11"/>
  <c r="D39" i="11" s="1"/>
  <c r="N18" i="11"/>
  <c r="O21" i="4" s="1"/>
  <c r="M18" i="11"/>
  <c r="O6" i="4" s="1"/>
  <c r="Q6" i="4" s="1"/>
  <c r="L18" i="11"/>
  <c r="K18" i="11"/>
  <c r="I18" i="11"/>
  <c r="H18" i="11"/>
  <c r="E18" i="11"/>
  <c r="D18" i="11"/>
  <c r="C18" i="11"/>
  <c r="O17" i="11"/>
  <c r="O15" i="11"/>
  <c r="O14" i="11"/>
  <c r="O13" i="11"/>
  <c r="O12" i="11"/>
  <c r="O11" i="11"/>
  <c r="O10" i="11"/>
  <c r="O9" i="11"/>
  <c r="O8" i="11"/>
  <c r="O7" i="11"/>
  <c r="O6" i="11"/>
  <c r="AJ38" i="10"/>
  <c r="AK38" i="10" s="1"/>
  <c r="AG38" i="10"/>
  <c r="AH38" i="10" s="1"/>
  <c r="AD38" i="10"/>
  <c r="AE38" i="10" s="1"/>
  <c r="AA38" i="10"/>
  <c r="AB38" i="10" s="1"/>
  <c r="X38" i="10"/>
  <c r="Y38" i="10" s="1"/>
  <c r="U38" i="10"/>
  <c r="V38" i="10" s="1"/>
  <c r="R38" i="10"/>
  <c r="S38" i="10" s="1"/>
  <c r="O38" i="10"/>
  <c r="P38" i="10" s="1"/>
  <c r="L38" i="10"/>
  <c r="M38" i="10" s="1"/>
  <c r="I38" i="10"/>
  <c r="J38" i="10" s="1"/>
  <c r="F38" i="10"/>
  <c r="G38" i="10" s="1"/>
  <c r="C38" i="10"/>
  <c r="D38" i="10" s="1"/>
  <c r="N17" i="10"/>
  <c r="K21" i="4" s="1"/>
  <c r="M17" i="10"/>
  <c r="K6" i="4" s="1"/>
  <c r="M6" i="4" s="1"/>
  <c r="M7" i="4" s="1"/>
  <c r="L17" i="10"/>
  <c r="H17" i="10"/>
  <c r="G17" i="10"/>
  <c r="F17" i="10"/>
  <c r="E17" i="10"/>
  <c r="D17" i="10"/>
  <c r="C17" i="10"/>
  <c r="O16" i="10"/>
  <c r="O15" i="10"/>
  <c r="O14" i="10"/>
  <c r="O13" i="10"/>
  <c r="O12" i="10"/>
  <c r="O11" i="10"/>
  <c r="O10" i="10"/>
  <c r="O9" i="10"/>
  <c r="O8" i="10"/>
  <c r="O7" i="10"/>
  <c r="O6" i="10"/>
  <c r="AJ38" i="9"/>
  <c r="AK38" i="9" s="1"/>
  <c r="AG38" i="9"/>
  <c r="AH38" i="9" s="1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F38" i="9"/>
  <c r="G38" i="9" s="1"/>
  <c r="C38" i="9"/>
  <c r="D38" i="9" s="1"/>
  <c r="S27" i="9"/>
  <c r="T27" i="9" s="1"/>
  <c r="D27" i="9"/>
  <c r="E27" i="9" s="1"/>
  <c r="N17" i="9"/>
  <c r="G21" i="4" s="1"/>
  <c r="M17" i="9"/>
  <c r="G6" i="4" s="1"/>
  <c r="I6" i="4" s="1"/>
  <c r="L17" i="9"/>
  <c r="K17" i="9"/>
  <c r="I17" i="9"/>
  <c r="H17" i="9"/>
  <c r="G17" i="9"/>
  <c r="F17" i="9"/>
  <c r="E17" i="9"/>
  <c r="D17" i="9"/>
  <c r="C17" i="9"/>
  <c r="O16" i="9"/>
  <c r="O15" i="9"/>
  <c r="O14" i="9"/>
  <c r="O13" i="9"/>
  <c r="O12" i="9"/>
  <c r="O11" i="9"/>
  <c r="O10" i="9"/>
  <c r="O9" i="9"/>
  <c r="O8" i="9"/>
  <c r="O7" i="9"/>
  <c r="O6" i="9"/>
  <c r="L91" i="17"/>
  <c r="M91" i="17" s="1"/>
  <c r="L90" i="17"/>
  <c r="M90" i="17" s="1"/>
  <c r="AD89" i="16"/>
  <c r="AE89" i="16" s="1"/>
  <c r="AJ38" i="6"/>
  <c r="AK38" i="6" s="1"/>
  <c r="AG38" i="6"/>
  <c r="AH38" i="6" s="1"/>
  <c r="AD38" i="6"/>
  <c r="AE38" i="6" s="1"/>
  <c r="AA38" i="6"/>
  <c r="AB38" i="6" s="1"/>
  <c r="X38" i="6"/>
  <c r="Y38" i="6" s="1"/>
  <c r="U38" i="6"/>
  <c r="V38" i="6" s="1"/>
  <c r="R38" i="6"/>
  <c r="S38" i="6" s="1"/>
  <c r="O38" i="6"/>
  <c r="P38" i="6" s="1"/>
  <c r="L38" i="6"/>
  <c r="M38" i="6" s="1"/>
  <c r="I38" i="6"/>
  <c r="J38" i="6" s="1"/>
  <c r="F38" i="6"/>
  <c r="G38" i="6" s="1"/>
  <c r="C38" i="6"/>
  <c r="D38" i="6" s="1"/>
  <c r="N17" i="6"/>
  <c r="C21" i="4" s="1"/>
  <c r="K17" i="6"/>
  <c r="F17" i="6"/>
  <c r="E17" i="6"/>
  <c r="D17" i="6"/>
  <c r="O6" i="6"/>
  <c r="O17" i="6" l="1"/>
  <c r="P26" i="10"/>
  <c r="Q26" i="10" s="1"/>
  <c r="AH26" i="12"/>
  <c r="AI26" i="12" s="1"/>
  <c r="Y27" i="10"/>
  <c r="Z27" i="10" s="1"/>
  <c r="P26" i="9"/>
  <c r="Q26" i="9" s="1"/>
  <c r="AA92" i="11"/>
  <c r="AB92" i="11" s="1"/>
  <c r="C91" i="12"/>
  <c r="D91" i="12" s="1"/>
  <c r="AK27" i="9"/>
  <c r="AL27" i="9" s="1"/>
  <c r="V28" i="11"/>
  <c r="W28" i="11" s="1"/>
  <c r="AH26" i="9"/>
  <c r="AI26" i="9" s="1"/>
  <c r="P27" i="10"/>
  <c r="Q27" i="10" s="1"/>
  <c r="D27" i="12"/>
  <c r="E27" i="12" s="1"/>
  <c r="D27" i="11"/>
  <c r="E27" i="11" s="1"/>
  <c r="AK27" i="12"/>
  <c r="AL27" i="12" s="1"/>
  <c r="AD90" i="9"/>
  <c r="AE90" i="9" s="1"/>
  <c r="AA90" i="10"/>
  <c r="AB90" i="10" s="1"/>
  <c r="C91" i="9"/>
  <c r="D91" i="9" s="1"/>
  <c r="AD91" i="10"/>
  <c r="AE91" i="10" s="1"/>
  <c r="R91" i="12"/>
  <c r="S91" i="12" s="1"/>
  <c r="F90" i="9"/>
  <c r="G90" i="9" s="1"/>
  <c r="R91" i="9"/>
  <c r="S91" i="9" s="1"/>
  <c r="J27" i="11"/>
  <c r="O91" i="11"/>
  <c r="P91" i="11" s="1"/>
  <c r="O90" i="13"/>
  <c r="P90" i="13" s="1"/>
  <c r="J26" i="17"/>
  <c r="G27" i="17"/>
  <c r="K27" i="17" s="1"/>
  <c r="J26" i="9"/>
  <c r="M27" i="9"/>
  <c r="N27" i="9" s="1"/>
  <c r="O90" i="9"/>
  <c r="P90" i="9" s="1"/>
  <c r="AA91" i="9"/>
  <c r="AB91" i="9" s="1"/>
  <c r="M26" i="10"/>
  <c r="N26" i="10" s="1"/>
  <c r="R90" i="10"/>
  <c r="S90" i="10" s="1"/>
  <c r="P28" i="11"/>
  <c r="Q28" i="11" s="1"/>
  <c r="L92" i="11"/>
  <c r="M92" i="11" s="1"/>
  <c r="F90" i="12"/>
  <c r="G90" i="12" s="1"/>
  <c r="AA91" i="13"/>
  <c r="AB91" i="13" s="1"/>
  <c r="C91" i="15"/>
  <c r="D91" i="15" s="1"/>
  <c r="O17" i="40"/>
  <c r="O17" i="24"/>
  <c r="O17" i="17"/>
  <c r="G25" i="17"/>
  <c r="K25" i="17" s="1"/>
  <c r="S25" i="16"/>
  <c r="T25" i="16" s="1"/>
  <c r="V25" i="12"/>
  <c r="W25" i="12" s="1"/>
  <c r="D25" i="13"/>
  <c r="E25" i="13" s="1"/>
  <c r="O90" i="22"/>
  <c r="P90" i="22" s="1"/>
  <c r="F90" i="21"/>
  <c r="G90" i="21" s="1"/>
  <c r="O90" i="20"/>
  <c r="P90" i="20" s="1"/>
  <c r="U90" i="19"/>
  <c r="V90" i="19" s="1"/>
  <c r="AG90" i="18"/>
  <c r="AH90" i="18" s="1"/>
  <c r="AJ90" i="17"/>
  <c r="AK90" i="17" s="1"/>
  <c r="R90" i="16"/>
  <c r="S90" i="16" s="1"/>
  <c r="AD90" i="15"/>
  <c r="AE90" i="15" s="1"/>
  <c r="AA90" i="13"/>
  <c r="AB90" i="13" s="1"/>
  <c r="C90" i="13"/>
  <c r="D90" i="13" s="1"/>
  <c r="AA90" i="12"/>
  <c r="AB90" i="12" s="1"/>
  <c r="C90" i="12"/>
  <c r="D90" i="12" s="1"/>
  <c r="AJ91" i="11"/>
  <c r="AK91" i="11" s="1"/>
  <c r="L91" i="11"/>
  <c r="M91" i="11" s="1"/>
  <c r="O90" i="10"/>
  <c r="P90" i="10" s="1"/>
  <c r="C90" i="22"/>
  <c r="D90" i="22" s="1"/>
  <c r="I90" i="18"/>
  <c r="J90" i="18" s="1"/>
  <c r="X90" i="17"/>
  <c r="Y90" i="17" s="1"/>
  <c r="F90" i="16"/>
  <c r="G90" i="16" s="1"/>
  <c r="R90" i="15"/>
  <c r="S90" i="15" s="1"/>
  <c r="R90" i="13"/>
  <c r="S90" i="13" s="1"/>
  <c r="R90" i="12"/>
  <c r="S90" i="12" s="1"/>
  <c r="AA91" i="11"/>
  <c r="AB91" i="11" s="1"/>
  <c r="C91" i="11"/>
  <c r="D91" i="11" s="1"/>
  <c r="AD90" i="10"/>
  <c r="AE90" i="10" s="1"/>
  <c r="F90" i="10"/>
  <c r="G90" i="10" s="1"/>
  <c r="AK26" i="22"/>
  <c r="AB26" i="22"/>
  <c r="AC26" i="22" s="1"/>
  <c r="AB26" i="20"/>
  <c r="AC26" i="20" s="1"/>
  <c r="AH26" i="17"/>
  <c r="AI26" i="17" s="1"/>
  <c r="G26" i="16"/>
  <c r="H26" i="16" s="1"/>
  <c r="AE26" i="13"/>
  <c r="AF26" i="13" s="1"/>
  <c r="G26" i="13"/>
  <c r="K26" i="13" s="1"/>
  <c r="Y26" i="12"/>
  <c r="Z26" i="12" s="1"/>
  <c r="D26" i="12"/>
  <c r="E26" i="12" s="1"/>
  <c r="V27" i="11"/>
  <c r="W27" i="11" s="1"/>
  <c r="Y26" i="10"/>
  <c r="Z26" i="10" s="1"/>
  <c r="S26" i="17"/>
  <c r="T26" i="17" s="1"/>
  <c r="AB26" i="13"/>
  <c r="AC26" i="13" s="1"/>
  <c r="D26" i="13"/>
  <c r="E26" i="13" s="1"/>
  <c r="S26" i="12"/>
  <c r="T26" i="12" s="1"/>
  <c r="P27" i="11"/>
  <c r="Q27" i="11" s="1"/>
  <c r="AE25" i="9"/>
  <c r="AF25" i="9" s="1"/>
  <c r="S26" i="9"/>
  <c r="T26" i="9" s="1"/>
  <c r="G27" i="9"/>
  <c r="AB27" i="9"/>
  <c r="AC27" i="9" s="1"/>
  <c r="U90" i="9"/>
  <c r="V90" i="9" s="1"/>
  <c r="I91" i="9"/>
  <c r="J91" i="9" s="1"/>
  <c r="AG91" i="9"/>
  <c r="AH91" i="9" s="1"/>
  <c r="Y25" i="10"/>
  <c r="Z25" i="10" s="1"/>
  <c r="AB26" i="10"/>
  <c r="AC26" i="10" s="1"/>
  <c r="AA89" i="10"/>
  <c r="AB89" i="10" s="1"/>
  <c r="F91" i="10"/>
  <c r="G91" i="10" s="1"/>
  <c r="AB27" i="11"/>
  <c r="AC27" i="11" s="1"/>
  <c r="X91" i="11"/>
  <c r="Y91" i="11" s="1"/>
  <c r="AJ92" i="11"/>
  <c r="AK92" i="11" s="1"/>
  <c r="J26" i="12"/>
  <c r="M27" i="12"/>
  <c r="N27" i="12" s="1"/>
  <c r="O90" i="12"/>
  <c r="P90" i="12" s="1"/>
  <c r="AA91" i="12"/>
  <c r="AB91" i="12" s="1"/>
  <c r="P26" i="13"/>
  <c r="Q26" i="13" s="1"/>
  <c r="AB27" i="13"/>
  <c r="AC27" i="13" s="1"/>
  <c r="AD90" i="13"/>
  <c r="AE90" i="13" s="1"/>
  <c r="L91" i="15"/>
  <c r="M91" i="15" s="1"/>
  <c r="S26" i="16"/>
  <c r="T26" i="16" s="1"/>
  <c r="AD90" i="16"/>
  <c r="AE90" i="16" s="1"/>
  <c r="C91" i="20"/>
  <c r="D91" i="20" s="1"/>
  <c r="R91" i="21"/>
  <c r="S91" i="21" s="1"/>
  <c r="AA91" i="20"/>
  <c r="AB91" i="20" s="1"/>
  <c r="O91" i="22"/>
  <c r="P91" i="22" s="1"/>
  <c r="AD91" i="16"/>
  <c r="AE91" i="16" s="1"/>
  <c r="O91" i="13"/>
  <c r="P91" i="13" s="1"/>
  <c r="O91" i="12"/>
  <c r="P91" i="12" s="1"/>
  <c r="X92" i="11"/>
  <c r="Y92" i="11" s="1"/>
  <c r="AA91" i="10"/>
  <c r="AB91" i="10" s="1"/>
  <c r="C91" i="10"/>
  <c r="D91" i="10" s="1"/>
  <c r="AJ91" i="17"/>
  <c r="AK91" i="17" s="1"/>
  <c r="R91" i="16"/>
  <c r="S91" i="16" s="1"/>
  <c r="AD91" i="15"/>
  <c r="AE91" i="15" s="1"/>
  <c r="AD91" i="13"/>
  <c r="AE91" i="13" s="1"/>
  <c r="F91" i="13"/>
  <c r="G91" i="13" s="1"/>
  <c r="AD91" i="12"/>
  <c r="AE91" i="12" s="1"/>
  <c r="F91" i="12"/>
  <c r="G91" i="12" s="1"/>
  <c r="O92" i="11"/>
  <c r="P92" i="11" s="1"/>
  <c r="R91" i="10"/>
  <c r="S91" i="10" s="1"/>
  <c r="AK27" i="19"/>
  <c r="AL27" i="19" s="1"/>
  <c r="AB27" i="18"/>
  <c r="AC27" i="18" s="1"/>
  <c r="S27" i="16"/>
  <c r="T27" i="16" s="1"/>
  <c r="S27" i="13"/>
  <c r="T27" i="13" s="1"/>
  <c r="AH27" i="12"/>
  <c r="AI27" i="12" s="1"/>
  <c r="AH28" i="11"/>
  <c r="AI28" i="11" s="1"/>
  <c r="J28" i="11"/>
  <c r="AK27" i="10"/>
  <c r="AL27" i="10" s="1"/>
  <c r="M27" i="10"/>
  <c r="N27" i="10" s="1"/>
  <c r="V27" i="19"/>
  <c r="W27" i="19" s="1"/>
  <c r="AE27" i="17"/>
  <c r="AF27" i="17" s="1"/>
  <c r="G27" i="16"/>
  <c r="H27" i="16" s="1"/>
  <c r="P27" i="13"/>
  <c r="Q27" i="13" s="1"/>
  <c r="AB27" i="12"/>
  <c r="AC27" i="12" s="1"/>
  <c r="G27" i="12"/>
  <c r="AB28" i="11"/>
  <c r="AC28" i="11" s="1"/>
  <c r="D28" i="11"/>
  <c r="E28" i="11" s="1"/>
  <c r="AB27" i="10"/>
  <c r="AC27" i="10" s="1"/>
  <c r="D27" i="10"/>
  <c r="E27" i="10" s="1"/>
  <c r="D26" i="9"/>
  <c r="E26" i="9" s="1"/>
  <c r="Y26" i="9"/>
  <c r="Z26" i="9" s="1"/>
  <c r="AH27" i="9"/>
  <c r="AI27" i="9" s="1"/>
  <c r="X90" i="9"/>
  <c r="Y90" i="9" s="1"/>
  <c r="L91" i="9"/>
  <c r="M91" i="9" s="1"/>
  <c r="AJ91" i="9"/>
  <c r="AK91" i="9" s="1"/>
  <c r="D26" i="10"/>
  <c r="E26" i="10" s="1"/>
  <c r="AK26" i="10"/>
  <c r="AL26" i="10" s="1"/>
  <c r="C90" i="10"/>
  <c r="D90" i="10" s="1"/>
  <c r="O91" i="10"/>
  <c r="P91" i="10" s="1"/>
  <c r="AH27" i="11"/>
  <c r="AI27" i="11" s="1"/>
  <c r="C92" i="11"/>
  <c r="D92" i="11" s="1"/>
  <c r="P26" i="12"/>
  <c r="Q26" i="12" s="1"/>
  <c r="S27" i="12"/>
  <c r="T27" i="12" s="1"/>
  <c r="AD90" i="12"/>
  <c r="AE90" i="12" s="1"/>
  <c r="S26" i="13"/>
  <c r="T26" i="13" s="1"/>
  <c r="AE27" i="13"/>
  <c r="AF27" i="13" s="1"/>
  <c r="C91" i="13"/>
  <c r="D91" i="13" s="1"/>
  <c r="AE26" i="16"/>
  <c r="AF26" i="16" s="1"/>
  <c r="F91" i="16"/>
  <c r="G91" i="16" s="1"/>
  <c r="V27" i="17"/>
  <c r="W27" i="17" s="1"/>
  <c r="X91" i="17"/>
  <c r="Y91" i="17" s="1"/>
  <c r="L89" i="17"/>
  <c r="M89" i="17" s="1"/>
  <c r="AA89" i="13"/>
  <c r="AB89" i="13" s="1"/>
  <c r="AA89" i="12"/>
  <c r="AB89" i="12" s="1"/>
  <c r="AJ92" i="17"/>
  <c r="AK92" i="17" s="1"/>
  <c r="L93" i="11"/>
  <c r="M93" i="11" s="1"/>
  <c r="AD92" i="9"/>
  <c r="AE92" i="9" s="1"/>
  <c r="F90" i="13"/>
  <c r="G90" i="13" s="1"/>
  <c r="R91" i="13"/>
  <c r="S91" i="13" s="1"/>
  <c r="AJ89" i="15"/>
  <c r="AK89" i="15" s="1"/>
  <c r="AE27" i="16"/>
  <c r="AF27" i="16" s="1"/>
  <c r="R92" i="16"/>
  <c r="S92" i="16" s="1"/>
  <c r="AE25" i="17"/>
  <c r="AF25" i="17" s="1"/>
  <c r="U91" i="18"/>
  <c r="V91" i="18" s="1"/>
  <c r="J26" i="19"/>
  <c r="O17" i="27"/>
  <c r="O17" i="31"/>
  <c r="O17" i="46"/>
  <c r="O17" i="25"/>
  <c r="O17" i="30"/>
  <c r="O17" i="34"/>
  <c r="O17" i="36"/>
  <c r="AG92" i="48"/>
  <c r="AH92" i="48" s="1"/>
  <c r="R92" i="48"/>
  <c r="S92" i="48" s="1"/>
  <c r="I92" i="48"/>
  <c r="J92" i="48" s="1"/>
  <c r="AA92" i="47"/>
  <c r="AB92" i="47" s="1"/>
  <c r="O92" i="47"/>
  <c r="P92" i="47" s="1"/>
  <c r="C92" i="47"/>
  <c r="D92" i="47" s="1"/>
  <c r="X92" i="48"/>
  <c r="Y92" i="48" s="1"/>
  <c r="O92" i="48"/>
  <c r="P92" i="48" s="1"/>
  <c r="U92" i="48"/>
  <c r="V92" i="48" s="1"/>
  <c r="F92" i="48"/>
  <c r="G92" i="48" s="1"/>
  <c r="X92" i="47"/>
  <c r="Y92" i="47" s="1"/>
  <c r="I92" i="47"/>
  <c r="J92" i="47" s="1"/>
  <c r="AJ92" i="48"/>
  <c r="AK92" i="48" s="1"/>
  <c r="C92" i="48"/>
  <c r="D92" i="48" s="1"/>
  <c r="AJ92" i="47"/>
  <c r="AK92" i="47" s="1"/>
  <c r="U92" i="47"/>
  <c r="V92" i="47" s="1"/>
  <c r="F92" i="47"/>
  <c r="G92" i="47" s="1"/>
  <c r="AD92" i="48"/>
  <c r="AE92" i="48" s="1"/>
  <c r="AA92" i="48"/>
  <c r="AB92" i="48" s="1"/>
  <c r="R92" i="47"/>
  <c r="S92" i="47" s="1"/>
  <c r="AA92" i="46"/>
  <c r="AB92" i="46" s="1"/>
  <c r="O92" i="46"/>
  <c r="P92" i="46" s="1"/>
  <c r="C92" i="46"/>
  <c r="D92" i="46" s="1"/>
  <c r="L92" i="48"/>
  <c r="M92" i="48" s="1"/>
  <c r="L92" i="47"/>
  <c r="M92" i="47" s="1"/>
  <c r="AJ92" i="46"/>
  <c r="AK92" i="46" s="1"/>
  <c r="X92" i="46"/>
  <c r="Y92" i="46" s="1"/>
  <c r="L92" i="46"/>
  <c r="M92" i="46" s="1"/>
  <c r="AG92" i="47"/>
  <c r="AH92" i="47" s="1"/>
  <c r="AG92" i="46"/>
  <c r="AH92" i="46" s="1"/>
  <c r="U92" i="46"/>
  <c r="V92" i="46" s="1"/>
  <c r="I92" i="46"/>
  <c r="J92" i="46" s="1"/>
  <c r="AA92" i="45"/>
  <c r="AB92" i="45" s="1"/>
  <c r="O92" i="45"/>
  <c r="P92" i="45" s="1"/>
  <c r="C92" i="45"/>
  <c r="D92" i="45" s="1"/>
  <c r="AD92" i="46"/>
  <c r="AE92" i="46" s="1"/>
  <c r="AJ92" i="45"/>
  <c r="AK92" i="45" s="1"/>
  <c r="X92" i="45"/>
  <c r="Y92" i="45" s="1"/>
  <c r="L92" i="45"/>
  <c r="M92" i="45" s="1"/>
  <c r="AD92" i="47"/>
  <c r="AE92" i="47" s="1"/>
  <c r="R92" i="46"/>
  <c r="S92" i="46" s="1"/>
  <c r="AG92" i="45"/>
  <c r="AH92" i="45" s="1"/>
  <c r="U92" i="45"/>
  <c r="V92" i="45" s="1"/>
  <c r="I92" i="45"/>
  <c r="J92" i="45" s="1"/>
  <c r="F92" i="46"/>
  <c r="G92" i="46" s="1"/>
  <c r="AD92" i="45"/>
  <c r="AE92" i="45" s="1"/>
  <c r="R92" i="45"/>
  <c r="S92" i="45" s="1"/>
  <c r="F92" i="45"/>
  <c r="G92" i="45" s="1"/>
  <c r="AG92" i="44"/>
  <c r="AH92" i="44" s="1"/>
  <c r="U92" i="44"/>
  <c r="V92" i="44" s="1"/>
  <c r="I92" i="44"/>
  <c r="J92" i="44" s="1"/>
  <c r="AJ92" i="43"/>
  <c r="AK92" i="43" s="1"/>
  <c r="AA92" i="43"/>
  <c r="AB92" i="43" s="1"/>
  <c r="R92" i="43"/>
  <c r="S92" i="43" s="1"/>
  <c r="I92" i="43"/>
  <c r="J92" i="43" s="1"/>
  <c r="AD92" i="44"/>
  <c r="AE92" i="44" s="1"/>
  <c r="R92" i="44"/>
  <c r="S92" i="44" s="1"/>
  <c r="F92" i="44"/>
  <c r="G92" i="44" s="1"/>
  <c r="X92" i="43"/>
  <c r="Y92" i="43" s="1"/>
  <c r="O92" i="43"/>
  <c r="P92" i="43" s="1"/>
  <c r="F92" i="43"/>
  <c r="G92" i="43" s="1"/>
  <c r="AA92" i="44"/>
  <c r="AB92" i="44" s="1"/>
  <c r="O92" i="44"/>
  <c r="P92" i="44" s="1"/>
  <c r="C92" i="44"/>
  <c r="D92" i="44" s="1"/>
  <c r="AG92" i="43"/>
  <c r="AH92" i="43" s="1"/>
  <c r="L92" i="43"/>
  <c r="M92" i="43" s="1"/>
  <c r="C92" i="43"/>
  <c r="D92" i="43" s="1"/>
  <c r="AJ92" i="44"/>
  <c r="AK92" i="44" s="1"/>
  <c r="X92" i="44"/>
  <c r="Y92" i="44" s="1"/>
  <c r="L92" i="44"/>
  <c r="M92" i="44" s="1"/>
  <c r="AD92" i="43"/>
  <c r="AE92" i="43" s="1"/>
  <c r="U92" i="43"/>
  <c r="V92" i="43" s="1"/>
  <c r="AG92" i="42"/>
  <c r="AH92" i="42" s="1"/>
  <c r="U92" i="42"/>
  <c r="V92" i="42" s="1"/>
  <c r="I92" i="42"/>
  <c r="J92" i="42" s="1"/>
  <c r="AA92" i="41"/>
  <c r="AB92" i="41" s="1"/>
  <c r="R92" i="41"/>
  <c r="S92" i="41" s="1"/>
  <c r="I92" i="41"/>
  <c r="J92" i="41" s="1"/>
  <c r="AG92" i="40"/>
  <c r="AH92" i="40" s="1"/>
  <c r="U92" i="40"/>
  <c r="V92" i="40" s="1"/>
  <c r="I92" i="40"/>
  <c r="J92" i="40" s="1"/>
  <c r="AD92" i="42"/>
  <c r="AE92" i="42" s="1"/>
  <c r="R92" i="42"/>
  <c r="S92" i="42" s="1"/>
  <c r="F92" i="42"/>
  <c r="G92" i="42" s="1"/>
  <c r="AJ92" i="41"/>
  <c r="AK92" i="41" s="1"/>
  <c r="O92" i="41"/>
  <c r="P92" i="41" s="1"/>
  <c r="F92" i="41"/>
  <c r="G92" i="41" s="1"/>
  <c r="AD92" i="40"/>
  <c r="AE92" i="40" s="1"/>
  <c r="R92" i="40"/>
  <c r="S92" i="40" s="1"/>
  <c r="F92" i="40"/>
  <c r="G92" i="40" s="1"/>
  <c r="AA92" i="42"/>
  <c r="AB92" i="42" s="1"/>
  <c r="O92" i="42"/>
  <c r="P92" i="42" s="1"/>
  <c r="C92" i="42"/>
  <c r="D92" i="42" s="1"/>
  <c r="AG92" i="41"/>
  <c r="AH92" i="41" s="1"/>
  <c r="X92" i="41"/>
  <c r="Y92" i="41" s="1"/>
  <c r="C92" i="41"/>
  <c r="D92" i="41" s="1"/>
  <c r="AA92" i="40"/>
  <c r="AB92" i="40" s="1"/>
  <c r="O92" i="40"/>
  <c r="P92" i="40" s="1"/>
  <c r="C92" i="40"/>
  <c r="D92" i="40" s="1"/>
  <c r="L92" i="42"/>
  <c r="M92" i="42" s="1"/>
  <c r="L92" i="41"/>
  <c r="M92" i="41" s="1"/>
  <c r="AJ92" i="39"/>
  <c r="AK92" i="39" s="1"/>
  <c r="X92" i="39"/>
  <c r="Y92" i="39" s="1"/>
  <c r="L92" i="39"/>
  <c r="M92" i="39" s="1"/>
  <c r="AD92" i="38"/>
  <c r="AE92" i="38" s="1"/>
  <c r="R92" i="38"/>
  <c r="S92" i="38" s="1"/>
  <c r="F92" i="38"/>
  <c r="G92" i="38" s="1"/>
  <c r="AA92" i="37"/>
  <c r="AB92" i="37" s="1"/>
  <c r="O92" i="37"/>
  <c r="P92" i="37" s="1"/>
  <c r="F92" i="37"/>
  <c r="G92" i="37" s="1"/>
  <c r="AJ92" i="40"/>
  <c r="AK92" i="40" s="1"/>
  <c r="AG92" i="39"/>
  <c r="AH92" i="39" s="1"/>
  <c r="U92" i="39"/>
  <c r="V92" i="39" s="1"/>
  <c r="I92" i="39"/>
  <c r="J92" i="39" s="1"/>
  <c r="AA92" i="38"/>
  <c r="AB92" i="38" s="1"/>
  <c r="O92" i="38"/>
  <c r="P92" i="38" s="1"/>
  <c r="C92" i="38"/>
  <c r="D92" i="38" s="1"/>
  <c r="AG92" i="37"/>
  <c r="AH92" i="37" s="1"/>
  <c r="X92" i="37"/>
  <c r="Y92" i="37" s="1"/>
  <c r="L92" i="37"/>
  <c r="M92" i="37" s="1"/>
  <c r="C92" i="37"/>
  <c r="D92" i="37" s="1"/>
  <c r="AJ92" i="42"/>
  <c r="AK92" i="42" s="1"/>
  <c r="AD92" i="41"/>
  <c r="AE92" i="41" s="1"/>
  <c r="X92" i="40"/>
  <c r="Y92" i="40" s="1"/>
  <c r="AD92" i="39"/>
  <c r="AE92" i="39" s="1"/>
  <c r="R92" i="39"/>
  <c r="S92" i="39" s="1"/>
  <c r="F92" i="39"/>
  <c r="G92" i="39" s="1"/>
  <c r="AJ92" i="38"/>
  <c r="AK92" i="38" s="1"/>
  <c r="X92" i="38"/>
  <c r="Y92" i="38" s="1"/>
  <c r="L92" i="38"/>
  <c r="M92" i="38" s="1"/>
  <c r="AD92" i="37"/>
  <c r="AE92" i="37" s="1"/>
  <c r="U92" i="37"/>
  <c r="V92" i="37" s="1"/>
  <c r="X92" i="42"/>
  <c r="Y92" i="42" s="1"/>
  <c r="U92" i="41"/>
  <c r="V92" i="41" s="1"/>
  <c r="L92" i="40"/>
  <c r="M92" i="40" s="1"/>
  <c r="AA92" i="39"/>
  <c r="AB92" i="39" s="1"/>
  <c r="O92" i="39"/>
  <c r="P92" i="39" s="1"/>
  <c r="C92" i="39"/>
  <c r="D92" i="39" s="1"/>
  <c r="AG92" i="38"/>
  <c r="AH92" i="38" s="1"/>
  <c r="U92" i="38"/>
  <c r="V92" i="38" s="1"/>
  <c r="I92" i="38"/>
  <c r="J92" i="38" s="1"/>
  <c r="AJ92" i="37"/>
  <c r="AK92" i="37" s="1"/>
  <c r="R92" i="37"/>
  <c r="S92" i="37" s="1"/>
  <c r="I92" i="37"/>
  <c r="J92" i="37" s="1"/>
  <c r="AG92" i="36"/>
  <c r="AH92" i="36" s="1"/>
  <c r="U92" i="36"/>
  <c r="V92" i="36" s="1"/>
  <c r="I92" i="36"/>
  <c r="J92" i="36" s="1"/>
  <c r="AG92" i="35"/>
  <c r="AH92" i="35" s="1"/>
  <c r="U92" i="35"/>
  <c r="V92" i="35" s="1"/>
  <c r="I92" i="35"/>
  <c r="J92" i="35" s="1"/>
  <c r="AA92" i="34"/>
  <c r="AB92" i="34" s="1"/>
  <c r="O92" i="34"/>
  <c r="P92" i="34" s="1"/>
  <c r="C92" i="34"/>
  <c r="D92" i="34" s="1"/>
  <c r="AD92" i="36"/>
  <c r="AE92" i="36" s="1"/>
  <c r="R92" i="36"/>
  <c r="S92" i="36" s="1"/>
  <c r="F92" i="36"/>
  <c r="G92" i="36" s="1"/>
  <c r="AA92" i="36"/>
  <c r="AB92" i="36" s="1"/>
  <c r="O92" i="36"/>
  <c r="P92" i="36" s="1"/>
  <c r="C92" i="36"/>
  <c r="D92" i="36" s="1"/>
  <c r="AA92" i="35"/>
  <c r="AB92" i="35" s="1"/>
  <c r="O92" i="35"/>
  <c r="P92" i="35" s="1"/>
  <c r="C92" i="35"/>
  <c r="D92" i="35" s="1"/>
  <c r="AG92" i="34"/>
  <c r="AH92" i="34" s="1"/>
  <c r="U92" i="34"/>
  <c r="V92" i="34" s="1"/>
  <c r="I92" i="34"/>
  <c r="J92" i="34" s="1"/>
  <c r="AJ92" i="36"/>
  <c r="AK92" i="36" s="1"/>
  <c r="X92" i="36"/>
  <c r="Y92" i="36" s="1"/>
  <c r="L92" i="36"/>
  <c r="M92" i="36" s="1"/>
  <c r="AJ92" i="35"/>
  <c r="AK92" i="35" s="1"/>
  <c r="X92" i="35"/>
  <c r="Y92" i="35" s="1"/>
  <c r="L92" i="35"/>
  <c r="M92" i="35" s="1"/>
  <c r="AD92" i="34"/>
  <c r="AE92" i="34" s="1"/>
  <c r="R92" i="34"/>
  <c r="S92" i="34" s="1"/>
  <c r="F92" i="34"/>
  <c r="G92" i="34" s="1"/>
  <c r="AD92" i="33"/>
  <c r="AE92" i="33" s="1"/>
  <c r="R92" i="33"/>
  <c r="S92" i="33" s="1"/>
  <c r="F92" i="33"/>
  <c r="G92" i="33" s="1"/>
  <c r="AA92" i="32"/>
  <c r="AB92" i="32" s="1"/>
  <c r="O92" i="32"/>
  <c r="P92" i="32" s="1"/>
  <c r="C92" i="32"/>
  <c r="D92" i="32" s="1"/>
  <c r="AJ92" i="31"/>
  <c r="AK92" i="31" s="1"/>
  <c r="X92" i="31"/>
  <c r="Y92" i="31" s="1"/>
  <c r="L92" i="31"/>
  <c r="M92" i="31" s="1"/>
  <c r="AD92" i="35"/>
  <c r="AE92" i="35" s="1"/>
  <c r="AJ92" i="34"/>
  <c r="AK92" i="34" s="1"/>
  <c r="AA92" i="33"/>
  <c r="AB92" i="33" s="1"/>
  <c r="O92" i="33"/>
  <c r="P92" i="33" s="1"/>
  <c r="C92" i="33"/>
  <c r="D92" i="33" s="1"/>
  <c r="AJ92" i="32"/>
  <c r="AK92" i="32" s="1"/>
  <c r="X92" i="32"/>
  <c r="Y92" i="32" s="1"/>
  <c r="L92" i="32"/>
  <c r="M92" i="32" s="1"/>
  <c r="AG92" i="31"/>
  <c r="AH92" i="31" s="1"/>
  <c r="U92" i="31"/>
  <c r="V92" i="31" s="1"/>
  <c r="I92" i="31"/>
  <c r="J92" i="31" s="1"/>
  <c r="R92" i="35"/>
  <c r="S92" i="35" s="1"/>
  <c r="X92" i="34"/>
  <c r="Y92" i="34" s="1"/>
  <c r="AJ92" i="33"/>
  <c r="AK92" i="33" s="1"/>
  <c r="X92" i="33"/>
  <c r="Y92" i="33" s="1"/>
  <c r="L92" i="33"/>
  <c r="M92" i="33" s="1"/>
  <c r="AG92" i="32"/>
  <c r="AH92" i="32" s="1"/>
  <c r="U92" i="32"/>
  <c r="V92" i="32" s="1"/>
  <c r="I92" i="32"/>
  <c r="J92" i="32" s="1"/>
  <c r="F92" i="35"/>
  <c r="G92" i="35" s="1"/>
  <c r="L92" i="34"/>
  <c r="M92" i="34" s="1"/>
  <c r="AG92" i="33"/>
  <c r="AH92" i="33" s="1"/>
  <c r="U92" i="33"/>
  <c r="V92" i="33" s="1"/>
  <c r="I92" i="33"/>
  <c r="J92" i="33" s="1"/>
  <c r="AD92" i="32"/>
  <c r="AE92" i="32" s="1"/>
  <c r="R92" i="32"/>
  <c r="S92" i="32" s="1"/>
  <c r="F92" i="32"/>
  <c r="G92" i="32" s="1"/>
  <c r="AA92" i="31"/>
  <c r="AB92" i="31" s="1"/>
  <c r="O92" i="31"/>
  <c r="P92" i="31" s="1"/>
  <c r="C92" i="31"/>
  <c r="D92" i="31" s="1"/>
  <c r="F92" i="31"/>
  <c r="G92" i="31" s="1"/>
  <c r="AA92" i="30"/>
  <c r="AB92" i="30" s="1"/>
  <c r="I92" i="30"/>
  <c r="J92" i="30" s="1"/>
  <c r="AJ92" i="29"/>
  <c r="AK92" i="29" s="1"/>
  <c r="X92" i="29"/>
  <c r="Y92" i="29" s="1"/>
  <c r="L92" i="29"/>
  <c r="M92" i="29" s="1"/>
  <c r="AD92" i="28"/>
  <c r="AE92" i="28" s="1"/>
  <c r="R92" i="28"/>
  <c r="S92" i="28" s="1"/>
  <c r="F92" i="28"/>
  <c r="G92" i="28" s="1"/>
  <c r="AG92" i="27"/>
  <c r="AH92" i="27" s="1"/>
  <c r="U92" i="27"/>
  <c r="V92" i="27" s="1"/>
  <c r="I92" i="27"/>
  <c r="J92" i="27" s="1"/>
  <c r="AJ92" i="26"/>
  <c r="AK92" i="26" s="1"/>
  <c r="AA92" i="26"/>
  <c r="AB92" i="26" s="1"/>
  <c r="R92" i="26"/>
  <c r="S92" i="26" s="1"/>
  <c r="I92" i="26"/>
  <c r="J92" i="26" s="1"/>
  <c r="AG92" i="25"/>
  <c r="AH92" i="25" s="1"/>
  <c r="U92" i="25"/>
  <c r="V92" i="25" s="1"/>
  <c r="I92" i="25"/>
  <c r="J92" i="25" s="1"/>
  <c r="AG92" i="30"/>
  <c r="AH92" i="30" s="1"/>
  <c r="X92" i="30"/>
  <c r="Y92" i="30" s="1"/>
  <c r="O92" i="30"/>
  <c r="P92" i="30" s="1"/>
  <c r="F92" i="30"/>
  <c r="G92" i="30" s="1"/>
  <c r="AG92" i="29"/>
  <c r="AH92" i="29" s="1"/>
  <c r="U92" i="29"/>
  <c r="V92" i="29" s="1"/>
  <c r="I92" i="29"/>
  <c r="J92" i="29" s="1"/>
  <c r="AA92" i="28"/>
  <c r="AB92" i="28" s="1"/>
  <c r="O92" i="28"/>
  <c r="P92" i="28" s="1"/>
  <c r="C92" i="28"/>
  <c r="D92" i="28" s="1"/>
  <c r="AD92" i="27"/>
  <c r="AE92" i="27" s="1"/>
  <c r="R92" i="27"/>
  <c r="S92" i="27" s="1"/>
  <c r="F92" i="27"/>
  <c r="G92" i="27" s="1"/>
  <c r="X92" i="26"/>
  <c r="Y92" i="26" s="1"/>
  <c r="O92" i="26"/>
  <c r="P92" i="26" s="1"/>
  <c r="F92" i="26"/>
  <c r="G92" i="26" s="1"/>
  <c r="AD92" i="25"/>
  <c r="AE92" i="25" s="1"/>
  <c r="R92" i="25"/>
  <c r="S92" i="25" s="1"/>
  <c r="F92" i="25"/>
  <c r="G92" i="25" s="1"/>
  <c r="AA92" i="24"/>
  <c r="AB92" i="24" s="1"/>
  <c r="R92" i="24"/>
  <c r="S92" i="24" s="1"/>
  <c r="I92" i="24"/>
  <c r="J92" i="24" s="1"/>
  <c r="AD92" i="31"/>
  <c r="AE92" i="31" s="1"/>
  <c r="AD92" i="30"/>
  <c r="AE92" i="30" s="1"/>
  <c r="U92" i="30"/>
  <c r="V92" i="30" s="1"/>
  <c r="L92" i="30"/>
  <c r="M92" i="30" s="1"/>
  <c r="C92" i="30"/>
  <c r="D92" i="30" s="1"/>
  <c r="AD92" i="29"/>
  <c r="AE92" i="29" s="1"/>
  <c r="R92" i="29"/>
  <c r="S92" i="29" s="1"/>
  <c r="F92" i="29"/>
  <c r="G92" i="29" s="1"/>
  <c r="AJ92" i="28"/>
  <c r="AK92" i="28" s="1"/>
  <c r="X92" i="28"/>
  <c r="Y92" i="28" s="1"/>
  <c r="L92" i="28"/>
  <c r="M92" i="28" s="1"/>
  <c r="AA92" i="27"/>
  <c r="AB92" i="27" s="1"/>
  <c r="O92" i="27"/>
  <c r="P92" i="27" s="1"/>
  <c r="C92" i="27"/>
  <c r="D92" i="27" s="1"/>
  <c r="AG92" i="26"/>
  <c r="AH92" i="26" s="1"/>
  <c r="L92" i="26"/>
  <c r="M92" i="26" s="1"/>
  <c r="C92" i="26"/>
  <c r="D92" i="26" s="1"/>
  <c r="AA92" i="25"/>
  <c r="AB92" i="25" s="1"/>
  <c r="O92" i="25"/>
  <c r="P92" i="25" s="1"/>
  <c r="C92" i="25"/>
  <c r="D92" i="25" s="1"/>
  <c r="AJ92" i="24"/>
  <c r="AK92" i="24" s="1"/>
  <c r="O92" i="24"/>
  <c r="P92" i="24" s="1"/>
  <c r="F92" i="24"/>
  <c r="G92" i="24" s="1"/>
  <c r="R92" i="31"/>
  <c r="S92" i="31" s="1"/>
  <c r="AJ92" i="30"/>
  <c r="AK92" i="30" s="1"/>
  <c r="R92" i="30"/>
  <c r="S92" i="30" s="1"/>
  <c r="AA92" i="29"/>
  <c r="AB92" i="29" s="1"/>
  <c r="O92" i="29"/>
  <c r="P92" i="29" s="1"/>
  <c r="C92" i="29"/>
  <c r="D92" i="29" s="1"/>
  <c r="AG92" i="28"/>
  <c r="AH92" i="28" s="1"/>
  <c r="U92" i="28"/>
  <c r="V92" i="28" s="1"/>
  <c r="I92" i="28"/>
  <c r="J92" i="28" s="1"/>
  <c r="AJ92" i="27"/>
  <c r="AK92" i="27" s="1"/>
  <c r="X92" i="27"/>
  <c r="Y92" i="27" s="1"/>
  <c r="L92" i="27"/>
  <c r="M92" i="27" s="1"/>
  <c r="AD92" i="26"/>
  <c r="AE92" i="26" s="1"/>
  <c r="L92" i="25"/>
  <c r="M92" i="25" s="1"/>
  <c r="AD92" i="24"/>
  <c r="AE92" i="24" s="1"/>
  <c r="L92" i="24"/>
  <c r="M92" i="24" s="1"/>
  <c r="AG92" i="22"/>
  <c r="AH92" i="22" s="1"/>
  <c r="U92" i="22"/>
  <c r="V92" i="22" s="1"/>
  <c r="I92" i="22"/>
  <c r="J92" i="22" s="1"/>
  <c r="AJ92" i="21"/>
  <c r="AK92" i="21" s="1"/>
  <c r="X92" i="21"/>
  <c r="Y92" i="21" s="1"/>
  <c r="L92" i="21"/>
  <c r="M92" i="21" s="1"/>
  <c r="AG92" i="20"/>
  <c r="AH92" i="20" s="1"/>
  <c r="U92" i="20"/>
  <c r="V92" i="20" s="1"/>
  <c r="I92" i="20"/>
  <c r="J92" i="20" s="1"/>
  <c r="X92" i="19"/>
  <c r="Y92" i="19" s="1"/>
  <c r="L92" i="19"/>
  <c r="M92" i="19" s="1"/>
  <c r="C92" i="19"/>
  <c r="D92" i="19" s="1"/>
  <c r="AA92" i="18"/>
  <c r="AB92" i="18" s="1"/>
  <c r="O92" i="18"/>
  <c r="P92" i="18" s="1"/>
  <c r="C92" i="18"/>
  <c r="D92" i="18" s="1"/>
  <c r="U92" i="26"/>
  <c r="V92" i="26" s="1"/>
  <c r="X92" i="24"/>
  <c r="Y92" i="24" s="1"/>
  <c r="C92" i="24"/>
  <c r="D92" i="24" s="1"/>
  <c r="AD92" i="22"/>
  <c r="AE92" i="22" s="1"/>
  <c r="R92" i="22"/>
  <c r="S92" i="22" s="1"/>
  <c r="F92" i="22"/>
  <c r="G92" i="22" s="1"/>
  <c r="AG92" i="21"/>
  <c r="AH92" i="21" s="1"/>
  <c r="U92" i="21"/>
  <c r="V92" i="21" s="1"/>
  <c r="I92" i="21"/>
  <c r="J92" i="21" s="1"/>
  <c r="AD92" i="20"/>
  <c r="AE92" i="20" s="1"/>
  <c r="R92" i="20"/>
  <c r="S92" i="20" s="1"/>
  <c r="F92" i="20"/>
  <c r="G92" i="20" s="1"/>
  <c r="AD92" i="19"/>
  <c r="AE92" i="19" s="1"/>
  <c r="U92" i="19"/>
  <c r="V92" i="19" s="1"/>
  <c r="I92" i="19"/>
  <c r="J92" i="19" s="1"/>
  <c r="AJ92" i="18"/>
  <c r="AK92" i="18" s="1"/>
  <c r="X92" i="18"/>
  <c r="Y92" i="18" s="1"/>
  <c r="L92" i="18"/>
  <c r="M92" i="18" s="1"/>
  <c r="AJ92" i="25"/>
  <c r="AK92" i="25" s="1"/>
  <c r="U92" i="24"/>
  <c r="V92" i="24" s="1"/>
  <c r="X92" i="25"/>
  <c r="Y92" i="25" s="1"/>
  <c r="AG92" i="24"/>
  <c r="AH92" i="24" s="1"/>
  <c r="AJ92" i="22"/>
  <c r="AK92" i="22" s="1"/>
  <c r="X92" i="22"/>
  <c r="Y92" i="22" s="1"/>
  <c r="L92" i="22"/>
  <c r="M92" i="22" s="1"/>
  <c r="AA92" i="21"/>
  <c r="AB92" i="21" s="1"/>
  <c r="O92" i="21"/>
  <c r="P92" i="21" s="1"/>
  <c r="C92" i="21"/>
  <c r="D92" i="21" s="1"/>
  <c r="AJ92" i="20"/>
  <c r="AK92" i="20" s="1"/>
  <c r="X92" i="20"/>
  <c r="Y92" i="20" s="1"/>
  <c r="L92" i="20"/>
  <c r="M92" i="20" s="1"/>
  <c r="AG92" i="19"/>
  <c r="AH92" i="19" s="1"/>
  <c r="O92" i="19"/>
  <c r="P92" i="19" s="1"/>
  <c r="F92" i="19"/>
  <c r="G92" i="19" s="1"/>
  <c r="O92" i="22"/>
  <c r="P92" i="22" s="1"/>
  <c r="R92" i="21"/>
  <c r="S92" i="21" s="1"/>
  <c r="AA92" i="20"/>
  <c r="AB92" i="20" s="1"/>
  <c r="R92" i="19"/>
  <c r="S92" i="19" s="1"/>
  <c r="AD92" i="18"/>
  <c r="AE92" i="18" s="1"/>
  <c r="F92" i="18"/>
  <c r="G92" i="18" s="1"/>
  <c r="AG92" i="17"/>
  <c r="AH92" i="17" s="1"/>
  <c r="U92" i="17"/>
  <c r="V92" i="17" s="1"/>
  <c r="I92" i="17"/>
  <c r="J92" i="17" s="1"/>
  <c r="AA92" i="16"/>
  <c r="AB92" i="16" s="1"/>
  <c r="O92" i="16"/>
  <c r="P92" i="16" s="1"/>
  <c r="C92" i="16"/>
  <c r="D92" i="16" s="1"/>
  <c r="AD92" i="15"/>
  <c r="AE92" i="15" s="1"/>
  <c r="R92" i="15"/>
  <c r="S92" i="15" s="1"/>
  <c r="C92" i="15"/>
  <c r="D92" i="15" s="1"/>
  <c r="AJ92" i="13"/>
  <c r="AK92" i="13" s="1"/>
  <c r="X92" i="13"/>
  <c r="Y92" i="13" s="1"/>
  <c r="L92" i="13"/>
  <c r="M92" i="13" s="1"/>
  <c r="AJ92" i="12"/>
  <c r="AK92" i="12" s="1"/>
  <c r="X92" i="12"/>
  <c r="Y92" i="12" s="1"/>
  <c r="L92" i="12"/>
  <c r="M92" i="12" s="1"/>
  <c r="AG93" i="11"/>
  <c r="AH93" i="11" s="1"/>
  <c r="U93" i="11"/>
  <c r="V93" i="11" s="1"/>
  <c r="I93" i="11"/>
  <c r="J93" i="11" s="1"/>
  <c r="AJ92" i="10"/>
  <c r="AK92" i="10" s="1"/>
  <c r="X92" i="10"/>
  <c r="Y92" i="10" s="1"/>
  <c r="L92" i="10"/>
  <c r="M92" i="10" s="1"/>
  <c r="AJ92" i="9"/>
  <c r="AK92" i="9" s="1"/>
  <c r="AA92" i="9"/>
  <c r="AB92" i="9" s="1"/>
  <c r="L92" i="9"/>
  <c r="M92" i="9" s="1"/>
  <c r="C92" i="9"/>
  <c r="D92" i="9" s="1"/>
  <c r="AD92" i="12"/>
  <c r="AE92" i="12" s="1"/>
  <c r="AA93" i="11"/>
  <c r="AB93" i="11" s="1"/>
  <c r="O93" i="11"/>
  <c r="P93" i="11" s="1"/>
  <c r="F92" i="10"/>
  <c r="G92" i="10" s="1"/>
  <c r="X92" i="9"/>
  <c r="Y92" i="9" s="1"/>
  <c r="C92" i="22"/>
  <c r="D92" i="22" s="1"/>
  <c r="F92" i="21"/>
  <c r="G92" i="21" s="1"/>
  <c r="O92" i="20"/>
  <c r="P92" i="20" s="1"/>
  <c r="U92" i="18"/>
  <c r="V92" i="18" s="1"/>
  <c r="AD92" i="17"/>
  <c r="AE92" i="17" s="1"/>
  <c r="R92" i="17"/>
  <c r="S92" i="17" s="1"/>
  <c r="F92" i="17"/>
  <c r="G92" i="17" s="1"/>
  <c r="AJ92" i="16"/>
  <c r="AK92" i="16" s="1"/>
  <c r="X92" i="16"/>
  <c r="Y92" i="16" s="1"/>
  <c r="L92" i="16"/>
  <c r="M92" i="16" s="1"/>
  <c r="AJ92" i="15"/>
  <c r="AK92" i="15" s="1"/>
  <c r="AA92" i="15"/>
  <c r="AB92" i="15" s="1"/>
  <c r="I92" i="15"/>
  <c r="J92" i="15" s="1"/>
  <c r="AG92" i="13"/>
  <c r="AH92" i="13" s="1"/>
  <c r="U92" i="13"/>
  <c r="V92" i="13" s="1"/>
  <c r="I92" i="13"/>
  <c r="J92" i="13" s="1"/>
  <c r="AG92" i="12"/>
  <c r="AH92" i="12" s="1"/>
  <c r="U92" i="12"/>
  <c r="V92" i="12" s="1"/>
  <c r="I92" i="12"/>
  <c r="J92" i="12" s="1"/>
  <c r="AD93" i="11"/>
  <c r="AE93" i="11" s="1"/>
  <c r="R93" i="11"/>
  <c r="S93" i="11" s="1"/>
  <c r="F93" i="11"/>
  <c r="G93" i="11" s="1"/>
  <c r="AG92" i="10"/>
  <c r="AH92" i="10" s="1"/>
  <c r="U92" i="10"/>
  <c r="V92" i="10" s="1"/>
  <c r="I92" i="10"/>
  <c r="J92" i="10" s="1"/>
  <c r="AG92" i="9"/>
  <c r="AH92" i="9" s="1"/>
  <c r="R92" i="9"/>
  <c r="S92" i="9" s="1"/>
  <c r="I92" i="9"/>
  <c r="J92" i="9" s="1"/>
  <c r="R92" i="12"/>
  <c r="S92" i="12" s="1"/>
  <c r="AD92" i="10"/>
  <c r="AE92" i="10" s="1"/>
  <c r="R92" i="10"/>
  <c r="S92" i="10" s="1"/>
  <c r="O92" i="9"/>
  <c r="P92" i="9" s="1"/>
  <c r="C92" i="20"/>
  <c r="D92" i="20" s="1"/>
  <c r="AJ92" i="19"/>
  <c r="AK92" i="19" s="1"/>
  <c r="R92" i="18"/>
  <c r="S92" i="18" s="1"/>
  <c r="AA92" i="17"/>
  <c r="AB92" i="17" s="1"/>
  <c r="O92" i="17"/>
  <c r="P92" i="17" s="1"/>
  <c r="C92" i="17"/>
  <c r="D92" i="17" s="1"/>
  <c r="AG92" i="16"/>
  <c r="AH92" i="16" s="1"/>
  <c r="U92" i="16"/>
  <c r="V92" i="16" s="1"/>
  <c r="I92" i="16"/>
  <c r="J92" i="16" s="1"/>
  <c r="X92" i="15"/>
  <c r="Y92" i="15" s="1"/>
  <c r="O92" i="15"/>
  <c r="P92" i="15" s="1"/>
  <c r="F92" i="15"/>
  <c r="G92" i="15" s="1"/>
  <c r="AD92" i="13"/>
  <c r="AE92" i="13" s="1"/>
  <c r="R92" i="13"/>
  <c r="S92" i="13" s="1"/>
  <c r="F92" i="13"/>
  <c r="G92" i="13" s="1"/>
  <c r="F92" i="12"/>
  <c r="G92" i="12" s="1"/>
  <c r="C93" i="11"/>
  <c r="D93" i="11" s="1"/>
  <c r="P25" i="9"/>
  <c r="Q25" i="9" s="1"/>
  <c r="AG89" i="9"/>
  <c r="AH89" i="9" s="1"/>
  <c r="F92" i="9"/>
  <c r="G92" i="9" s="1"/>
  <c r="AK25" i="10"/>
  <c r="AL25" i="10" s="1"/>
  <c r="C92" i="10"/>
  <c r="D92" i="10" s="1"/>
  <c r="L90" i="11"/>
  <c r="M90" i="11" s="1"/>
  <c r="X93" i="11"/>
  <c r="Y93" i="11" s="1"/>
  <c r="AE25" i="12"/>
  <c r="AF25" i="12" s="1"/>
  <c r="C92" i="12"/>
  <c r="D92" i="12" s="1"/>
  <c r="P25" i="13"/>
  <c r="Q25" i="13" s="1"/>
  <c r="C92" i="13"/>
  <c r="D92" i="13" s="1"/>
  <c r="I89" i="15"/>
  <c r="J89" i="15" s="1"/>
  <c r="L92" i="15"/>
  <c r="M92" i="15" s="1"/>
  <c r="AE25" i="16"/>
  <c r="AF25" i="16" s="1"/>
  <c r="AD92" i="16"/>
  <c r="AE92" i="16" s="1"/>
  <c r="AD89" i="48"/>
  <c r="AE89" i="48" s="1"/>
  <c r="U89" i="48"/>
  <c r="V89" i="48" s="1"/>
  <c r="F89" i="48"/>
  <c r="G89" i="48" s="1"/>
  <c r="AJ89" i="48"/>
  <c r="AK89" i="48" s="1"/>
  <c r="AA89" i="48"/>
  <c r="AB89" i="48" s="1"/>
  <c r="L89" i="48"/>
  <c r="M89" i="48" s="1"/>
  <c r="C89" i="48"/>
  <c r="D89" i="48" s="1"/>
  <c r="AG89" i="48"/>
  <c r="AH89" i="48" s="1"/>
  <c r="R89" i="48"/>
  <c r="S89" i="48" s="1"/>
  <c r="AG89" i="47"/>
  <c r="AH89" i="47" s="1"/>
  <c r="U89" i="47"/>
  <c r="V89" i="47" s="1"/>
  <c r="I89" i="47"/>
  <c r="J89" i="47" s="1"/>
  <c r="O89" i="48"/>
  <c r="P89" i="48" s="1"/>
  <c r="AD89" i="47"/>
  <c r="AE89" i="47" s="1"/>
  <c r="R89" i="47"/>
  <c r="S89" i="47" s="1"/>
  <c r="F89" i="47"/>
  <c r="G89" i="47" s="1"/>
  <c r="I89" i="48"/>
  <c r="J89" i="48" s="1"/>
  <c r="O89" i="47"/>
  <c r="P89" i="47" s="1"/>
  <c r="AA89" i="46"/>
  <c r="AB89" i="46" s="1"/>
  <c r="O89" i="46"/>
  <c r="P89" i="46" s="1"/>
  <c r="AJ89" i="47"/>
  <c r="AK89" i="47" s="1"/>
  <c r="L89" i="47"/>
  <c r="M89" i="47" s="1"/>
  <c r="AJ89" i="46"/>
  <c r="AK89" i="46" s="1"/>
  <c r="X89" i="46"/>
  <c r="Y89" i="46" s="1"/>
  <c r="L89" i="46"/>
  <c r="M89" i="46" s="1"/>
  <c r="AA89" i="47"/>
  <c r="AB89" i="47" s="1"/>
  <c r="C89" i="47"/>
  <c r="D89" i="47" s="1"/>
  <c r="AG89" i="46"/>
  <c r="AH89" i="46" s="1"/>
  <c r="U89" i="46"/>
  <c r="V89" i="46" s="1"/>
  <c r="I89" i="46"/>
  <c r="J89" i="46" s="1"/>
  <c r="X89" i="48"/>
  <c r="Y89" i="48" s="1"/>
  <c r="F89" i="46"/>
  <c r="G89" i="46" s="1"/>
  <c r="AA89" i="45"/>
  <c r="AB89" i="45" s="1"/>
  <c r="O89" i="45"/>
  <c r="P89" i="45" s="1"/>
  <c r="C89" i="45"/>
  <c r="D89" i="45" s="1"/>
  <c r="C89" i="46"/>
  <c r="D89" i="46" s="1"/>
  <c r="AJ89" i="45"/>
  <c r="AK89" i="45" s="1"/>
  <c r="X89" i="45"/>
  <c r="Y89" i="45" s="1"/>
  <c r="L89" i="45"/>
  <c r="M89" i="45" s="1"/>
  <c r="X89" i="47"/>
  <c r="Y89" i="47" s="1"/>
  <c r="AD89" i="46"/>
  <c r="AE89" i="46" s="1"/>
  <c r="AG89" i="45"/>
  <c r="AH89" i="45" s="1"/>
  <c r="U89" i="45"/>
  <c r="V89" i="45" s="1"/>
  <c r="I89" i="45"/>
  <c r="J89" i="45" s="1"/>
  <c r="R89" i="46"/>
  <c r="S89" i="46" s="1"/>
  <c r="AD89" i="45"/>
  <c r="AE89" i="45" s="1"/>
  <c r="R89" i="45"/>
  <c r="S89" i="45" s="1"/>
  <c r="F89" i="45"/>
  <c r="G89" i="45" s="1"/>
  <c r="AG89" i="44"/>
  <c r="AH89" i="44" s="1"/>
  <c r="U89" i="44"/>
  <c r="V89" i="44" s="1"/>
  <c r="I89" i="44"/>
  <c r="J89" i="44" s="1"/>
  <c r="AD89" i="43"/>
  <c r="AE89" i="43" s="1"/>
  <c r="U89" i="43"/>
  <c r="V89" i="43" s="1"/>
  <c r="AD89" i="44"/>
  <c r="AE89" i="44" s="1"/>
  <c r="R89" i="44"/>
  <c r="S89" i="44" s="1"/>
  <c r="F89" i="44"/>
  <c r="G89" i="44" s="1"/>
  <c r="AJ89" i="43"/>
  <c r="AK89" i="43" s="1"/>
  <c r="AA89" i="43"/>
  <c r="AB89" i="43" s="1"/>
  <c r="R89" i="43"/>
  <c r="S89" i="43" s="1"/>
  <c r="I89" i="43"/>
  <c r="J89" i="43" s="1"/>
  <c r="AA89" i="44"/>
  <c r="AB89" i="44" s="1"/>
  <c r="O89" i="44"/>
  <c r="P89" i="44" s="1"/>
  <c r="C89" i="44"/>
  <c r="D89" i="44" s="1"/>
  <c r="X89" i="43"/>
  <c r="Y89" i="43" s="1"/>
  <c r="O89" i="43"/>
  <c r="P89" i="43" s="1"/>
  <c r="F89" i="43"/>
  <c r="G89" i="43" s="1"/>
  <c r="AJ89" i="44"/>
  <c r="AK89" i="44" s="1"/>
  <c r="X89" i="44"/>
  <c r="Y89" i="44" s="1"/>
  <c r="L89" i="44"/>
  <c r="M89" i="44" s="1"/>
  <c r="AG89" i="43"/>
  <c r="AH89" i="43" s="1"/>
  <c r="L89" i="43"/>
  <c r="M89" i="43" s="1"/>
  <c r="C89" i="43"/>
  <c r="D89" i="43" s="1"/>
  <c r="AG89" i="42"/>
  <c r="AH89" i="42" s="1"/>
  <c r="U89" i="42"/>
  <c r="V89" i="42" s="1"/>
  <c r="I89" i="42"/>
  <c r="J89" i="42" s="1"/>
  <c r="AD89" i="41"/>
  <c r="AE89" i="41" s="1"/>
  <c r="U89" i="41"/>
  <c r="V89" i="41" s="1"/>
  <c r="L89" i="41"/>
  <c r="M89" i="41" s="1"/>
  <c r="AG89" i="40"/>
  <c r="AH89" i="40" s="1"/>
  <c r="U89" i="40"/>
  <c r="V89" i="40" s="1"/>
  <c r="I89" i="40"/>
  <c r="J89" i="40" s="1"/>
  <c r="AD89" i="42"/>
  <c r="AE89" i="42" s="1"/>
  <c r="R89" i="42"/>
  <c r="S89" i="42" s="1"/>
  <c r="F89" i="42"/>
  <c r="G89" i="42" s="1"/>
  <c r="AA89" i="41"/>
  <c r="AB89" i="41" s="1"/>
  <c r="R89" i="41"/>
  <c r="S89" i="41" s="1"/>
  <c r="I89" i="41"/>
  <c r="J89" i="41" s="1"/>
  <c r="AD89" i="40"/>
  <c r="AE89" i="40" s="1"/>
  <c r="R89" i="40"/>
  <c r="S89" i="40" s="1"/>
  <c r="F89" i="40"/>
  <c r="G89" i="40" s="1"/>
  <c r="AA89" i="42"/>
  <c r="AB89" i="42" s="1"/>
  <c r="O89" i="42"/>
  <c r="P89" i="42" s="1"/>
  <c r="C89" i="42"/>
  <c r="D89" i="42" s="1"/>
  <c r="AJ89" i="41"/>
  <c r="AK89" i="41" s="1"/>
  <c r="O89" i="41"/>
  <c r="P89" i="41" s="1"/>
  <c r="F89" i="41"/>
  <c r="G89" i="41" s="1"/>
  <c r="AA89" i="40"/>
  <c r="AB89" i="40" s="1"/>
  <c r="O89" i="40"/>
  <c r="P89" i="40" s="1"/>
  <c r="C89" i="40"/>
  <c r="D89" i="40" s="1"/>
  <c r="X89" i="42"/>
  <c r="Y89" i="42" s="1"/>
  <c r="C89" i="41"/>
  <c r="D89" i="41" s="1"/>
  <c r="L89" i="40"/>
  <c r="M89" i="40" s="1"/>
  <c r="AJ89" i="39"/>
  <c r="AK89" i="39" s="1"/>
  <c r="X89" i="39"/>
  <c r="Y89" i="39" s="1"/>
  <c r="L89" i="39"/>
  <c r="M89" i="39" s="1"/>
  <c r="AD89" i="38"/>
  <c r="AE89" i="38" s="1"/>
  <c r="R89" i="38"/>
  <c r="S89" i="38" s="1"/>
  <c r="F89" i="38"/>
  <c r="G89" i="38" s="1"/>
  <c r="AG89" i="37"/>
  <c r="AH89" i="37" s="1"/>
  <c r="X89" i="37"/>
  <c r="Y89" i="37" s="1"/>
  <c r="F89" i="37"/>
  <c r="G89" i="37" s="1"/>
  <c r="L89" i="42"/>
  <c r="M89" i="42" s="1"/>
  <c r="AG89" i="41"/>
  <c r="AH89" i="41" s="1"/>
  <c r="AG89" i="39"/>
  <c r="AH89" i="39" s="1"/>
  <c r="U89" i="39"/>
  <c r="V89" i="39" s="1"/>
  <c r="I89" i="39"/>
  <c r="J89" i="39" s="1"/>
  <c r="AA89" i="38"/>
  <c r="AB89" i="38" s="1"/>
  <c r="O89" i="38"/>
  <c r="P89" i="38" s="1"/>
  <c r="C89" i="38"/>
  <c r="D89" i="38" s="1"/>
  <c r="AD89" i="37"/>
  <c r="AE89" i="37" s="1"/>
  <c r="O89" i="37"/>
  <c r="P89" i="37" s="1"/>
  <c r="X89" i="41"/>
  <c r="Y89" i="41" s="1"/>
  <c r="AJ89" i="40"/>
  <c r="AK89" i="40" s="1"/>
  <c r="AD89" i="39"/>
  <c r="AE89" i="39" s="1"/>
  <c r="R89" i="39"/>
  <c r="S89" i="39" s="1"/>
  <c r="F89" i="39"/>
  <c r="G89" i="39" s="1"/>
  <c r="AJ89" i="38"/>
  <c r="AK89" i="38" s="1"/>
  <c r="X89" i="38"/>
  <c r="Y89" i="38" s="1"/>
  <c r="L89" i="38"/>
  <c r="M89" i="38" s="1"/>
  <c r="U89" i="37"/>
  <c r="V89" i="37" s="1"/>
  <c r="L89" i="37"/>
  <c r="M89" i="37" s="1"/>
  <c r="C89" i="37"/>
  <c r="D89" i="37" s="1"/>
  <c r="AJ89" i="42"/>
  <c r="AK89" i="42" s="1"/>
  <c r="X89" i="40"/>
  <c r="Y89" i="40" s="1"/>
  <c r="AA89" i="39"/>
  <c r="AB89" i="39" s="1"/>
  <c r="O89" i="39"/>
  <c r="P89" i="39" s="1"/>
  <c r="C89" i="39"/>
  <c r="D89" i="39" s="1"/>
  <c r="AG89" i="38"/>
  <c r="AH89" i="38" s="1"/>
  <c r="U89" i="38"/>
  <c r="V89" i="38" s="1"/>
  <c r="I89" i="38"/>
  <c r="J89" i="38" s="1"/>
  <c r="AJ89" i="37"/>
  <c r="AK89" i="37" s="1"/>
  <c r="AA89" i="37"/>
  <c r="AB89" i="37" s="1"/>
  <c r="R89" i="37"/>
  <c r="S89" i="37" s="1"/>
  <c r="I89" i="37"/>
  <c r="J89" i="37" s="1"/>
  <c r="AG89" i="36"/>
  <c r="AH89" i="36" s="1"/>
  <c r="U89" i="36"/>
  <c r="V89" i="36" s="1"/>
  <c r="I89" i="36"/>
  <c r="J89" i="36" s="1"/>
  <c r="AG89" i="35"/>
  <c r="AH89" i="35" s="1"/>
  <c r="U89" i="35"/>
  <c r="V89" i="35" s="1"/>
  <c r="I89" i="35"/>
  <c r="J89" i="35" s="1"/>
  <c r="AA89" i="34"/>
  <c r="AB89" i="34" s="1"/>
  <c r="O89" i="34"/>
  <c r="P89" i="34" s="1"/>
  <c r="C89" i="34"/>
  <c r="D89" i="34" s="1"/>
  <c r="AA89" i="36"/>
  <c r="AB89" i="36" s="1"/>
  <c r="O89" i="36"/>
  <c r="P89" i="36" s="1"/>
  <c r="C89" i="36"/>
  <c r="D89" i="36" s="1"/>
  <c r="AA89" i="35"/>
  <c r="AB89" i="35" s="1"/>
  <c r="O89" i="35"/>
  <c r="P89" i="35" s="1"/>
  <c r="C89" i="35"/>
  <c r="D89" i="35" s="1"/>
  <c r="AG89" i="34"/>
  <c r="AH89" i="34" s="1"/>
  <c r="U89" i="34"/>
  <c r="V89" i="34" s="1"/>
  <c r="I89" i="34"/>
  <c r="J89" i="34" s="1"/>
  <c r="AJ89" i="36"/>
  <c r="AK89" i="36" s="1"/>
  <c r="X89" i="36"/>
  <c r="Y89" i="36" s="1"/>
  <c r="L89" i="36"/>
  <c r="M89" i="36" s="1"/>
  <c r="AJ89" i="35"/>
  <c r="AK89" i="35" s="1"/>
  <c r="X89" i="35"/>
  <c r="Y89" i="35" s="1"/>
  <c r="L89" i="35"/>
  <c r="M89" i="35" s="1"/>
  <c r="AD89" i="34"/>
  <c r="AE89" i="34" s="1"/>
  <c r="R89" i="34"/>
  <c r="S89" i="34" s="1"/>
  <c r="F89" i="34"/>
  <c r="G89" i="34" s="1"/>
  <c r="R89" i="36"/>
  <c r="S89" i="36" s="1"/>
  <c r="F89" i="35"/>
  <c r="G89" i="35" s="1"/>
  <c r="L89" i="34"/>
  <c r="M89" i="34" s="1"/>
  <c r="AD89" i="33"/>
  <c r="AE89" i="33" s="1"/>
  <c r="R89" i="33"/>
  <c r="S89" i="33" s="1"/>
  <c r="F89" i="33"/>
  <c r="G89" i="33" s="1"/>
  <c r="AA89" i="32"/>
  <c r="AB89" i="32" s="1"/>
  <c r="O89" i="32"/>
  <c r="P89" i="32" s="1"/>
  <c r="C89" i="32"/>
  <c r="D89" i="32" s="1"/>
  <c r="AJ89" i="31"/>
  <c r="AK89" i="31" s="1"/>
  <c r="X89" i="31"/>
  <c r="Y89" i="31" s="1"/>
  <c r="L89" i="31"/>
  <c r="M89" i="31" s="1"/>
  <c r="F89" i="36"/>
  <c r="G89" i="36" s="1"/>
  <c r="AA89" i="33"/>
  <c r="AB89" i="33" s="1"/>
  <c r="O89" i="33"/>
  <c r="P89" i="33" s="1"/>
  <c r="C89" i="33"/>
  <c r="D89" i="33" s="1"/>
  <c r="AJ89" i="32"/>
  <c r="AK89" i="32" s="1"/>
  <c r="X89" i="32"/>
  <c r="Y89" i="32" s="1"/>
  <c r="L89" i="32"/>
  <c r="M89" i="32" s="1"/>
  <c r="AG89" i="31"/>
  <c r="AH89" i="31" s="1"/>
  <c r="U89" i="31"/>
  <c r="V89" i="31" s="1"/>
  <c r="I89" i="31"/>
  <c r="J89" i="31" s="1"/>
  <c r="AD89" i="35"/>
  <c r="AE89" i="35" s="1"/>
  <c r="AJ89" i="34"/>
  <c r="AK89" i="34" s="1"/>
  <c r="AJ89" i="33"/>
  <c r="AK89" i="33" s="1"/>
  <c r="X89" i="33"/>
  <c r="Y89" i="33" s="1"/>
  <c r="L89" i="33"/>
  <c r="M89" i="33" s="1"/>
  <c r="AG89" i="32"/>
  <c r="AH89" i="32" s="1"/>
  <c r="U89" i="32"/>
  <c r="V89" i="32" s="1"/>
  <c r="I89" i="32"/>
  <c r="J89" i="32" s="1"/>
  <c r="AD89" i="36"/>
  <c r="AE89" i="36" s="1"/>
  <c r="R89" i="35"/>
  <c r="S89" i="35" s="1"/>
  <c r="X89" i="34"/>
  <c r="Y89" i="34" s="1"/>
  <c r="AG89" i="33"/>
  <c r="AH89" i="33" s="1"/>
  <c r="U89" i="33"/>
  <c r="V89" i="33" s="1"/>
  <c r="I89" i="33"/>
  <c r="J89" i="33" s="1"/>
  <c r="AD89" i="32"/>
  <c r="AE89" i="32" s="1"/>
  <c r="R89" i="32"/>
  <c r="S89" i="32" s="1"/>
  <c r="F89" i="32"/>
  <c r="G89" i="32" s="1"/>
  <c r="AA89" i="31"/>
  <c r="AB89" i="31" s="1"/>
  <c r="O89" i="31"/>
  <c r="P89" i="31" s="1"/>
  <c r="C89" i="31"/>
  <c r="D89" i="31" s="1"/>
  <c r="R89" i="31"/>
  <c r="S89" i="31" s="1"/>
  <c r="AD89" i="30"/>
  <c r="AE89" i="30" s="1"/>
  <c r="L89" i="30"/>
  <c r="M89" i="30" s="1"/>
  <c r="C89" i="30"/>
  <c r="D89" i="30" s="1"/>
  <c r="AJ89" i="29"/>
  <c r="AK89" i="29" s="1"/>
  <c r="X89" i="29"/>
  <c r="Y89" i="29" s="1"/>
  <c r="L89" i="29"/>
  <c r="M89" i="29" s="1"/>
  <c r="AD89" i="28"/>
  <c r="AE89" i="28" s="1"/>
  <c r="R89" i="28"/>
  <c r="S89" i="28" s="1"/>
  <c r="F89" i="28"/>
  <c r="G89" i="28" s="1"/>
  <c r="AG89" i="27"/>
  <c r="AH89" i="27" s="1"/>
  <c r="U89" i="27"/>
  <c r="V89" i="27" s="1"/>
  <c r="I89" i="27"/>
  <c r="J89" i="27" s="1"/>
  <c r="AD89" i="26"/>
  <c r="AE89" i="26" s="1"/>
  <c r="U89" i="26"/>
  <c r="V89" i="26" s="1"/>
  <c r="AG89" i="25"/>
  <c r="AH89" i="25" s="1"/>
  <c r="U89" i="25"/>
  <c r="V89" i="25" s="1"/>
  <c r="I89" i="25"/>
  <c r="J89" i="25" s="1"/>
  <c r="F89" i="31"/>
  <c r="G89" i="31" s="1"/>
  <c r="U89" i="30"/>
  <c r="V89" i="30" s="1"/>
  <c r="I89" i="30"/>
  <c r="J89" i="30" s="1"/>
  <c r="AG89" i="29"/>
  <c r="AH89" i="29" s="1"/>
  <c r="U89" i="29"/>
  <c r="V89" i="29" s="1"/>
  <c r="I89" i="29"/>
  <c r="J89" i="29" s="1"/>
  <c r="AA89" i="28"/>
  <c r="AB89" i="28" s="1"/>
  <c r="O89" i="28"/>
  <c r="P89" i="28" s="1"/>
  <c r="C89" i="28"/>
  <c r="D89" i="28" s="1"/>
  <c r="AD89" i="27"/>
  <c r="AE89" i="27" s="1"/>
  <c r="R89" i="27"/>
  <c r="S89" i="27" s="1"/>
  <c r="F89" i="27"/>
  <c r="G89" i="27" s="1"/>
  <c r="AJ89" i="26"/>
  <c r="AK89" i="26" s="1"/>
  <c r="AA89" i="26"/>
  <c r="AB89" i="26" s="1"/>
  <c r="R89" i="26"/>
  <c r="S89" i="26" s="1"/>
  <c r="I89" i="26"/>
  <c r="J89" i="26" s="1"/>
  <c r="AD89" i="25"/>
  <c r="AE89" i="25" s="1"/>
  <c r="R89" i="25"/>
  <c r="S89" i="25" s="1"/>
  <c r="F89" i="25"/>
  <c r="G89" i="25" s="1"/>
  <c r="AD89" i="24"/>
  <c r="AE89" i="24" s="1"/>
  <c r="U89" i="24"/>
  <c r="V89" i="24" s="1"/>
  <c r="L89" i="24"/>
  <c r="M89" i="24" s="1"/>
  <c r="AJ89" i="30"/>
  <c r="AK89" i="30" s="1"/>
  <c r="AA89" i="30"/>
  <c r="AB89" i="30" s="1"/>
  <c r="R89" i="30"/>
  <c r="S89" i="30" s="1"/>
  <c r="F89" i="30"/>
  <c r="G89" i="30" s="1"/>
  <c r="AD89" i="29"/>
  <c r="AE89" i="29" s="1"/>
  <c r="R89" i="29"/>
  <c r="S89" i="29" s="1"/>
  <c r="F89" i="29"/>
  <c r="G89" i="29" s="1"/>
  <c r="AJ89" i="28"/>
  <c r="AK89" i="28" s="1"/>
  <c r="X89" i="28"/>
  <c r="Y89" i="28" s="1"/>
  <c r="L89" i="28"/>
  <c r="M89" i="28" s="1"/>
  <c r="AA89" i="27"/>
  <c r="AB89" i="27" s="1"/>
  <c r="O89" i="27"/>
  <c r="P89" i="27" s="1"/>
  <c r="C89" i="27"/>
  <c r="D89" i="27" s="1"/>
  <c r="X89" i="26"/>
  <c r="Y89" i="26" s="1"/>
  <c r="O89" i="26"/>
  <c r="P89" i="26" s="1"/>
  <c r="F89" i="26"/>
  <c r="G89" i="26" s="1"/>
  <c r="AA89" i="25"/>
  <c r="AB89" i="25" s="1"/>
  <c r="O89" i="25"/>
  <c r="P89" i="25" s="1"/>
  <c r="C89" i="25"/>
  <c r="D89" i="25" s="1"/>
  <c r="AA89" i="24"/>
  <c r="AB89" i="24" s="1"/>
  <c r="R89" i="24"/>
  <c r="S89" i="24" s="1"/>
  <c r="I89" i="24"/>
  <c r="J89" i="24" s="1"/>
  <c r="AD89" i="31"/>
  <c r="AE89" i="31" s="1"/>
  <c r="AG89" i="30"/>
  <c r="AH89" i="30" s="1"/>
  <c r="X89" i="30"/>
  <c r="Y89" i="30" s="1"/>
  <c r="O89" i="30"/>
  <c r="P89" i="30" s="1"/>
  <c r="AA89" i="29"/>
  <c r="AB89" i="29" s="1"/>
  <c r="O89" i="29"/>
  <c r="P89" i="29" s="1"/>
  <c r="C89" i="29"/>
  <c r="D89" i="29" s="1"/>
  <c r="AG89" i="28"/>
  <c r="AH89" i="28" s="1"/>
  <c r="U89" i="28"/>
  <c r="V89" i="28" s="1"/>
  <c r="I89" i="28"/>
  <c r="J89" i="28" s="1"/>
  <c r="AJ89" i="27"/>
  <c r="AK89" i="27" s="1"/>
  <c r="X89" i="27"/>
  <c r="Y89" i="27" s="1"/>
  <c r="L89" i="27"/>
  <c r="M89" i="27" s="1"/>
  <c r="X89" i="25"/>
  <c r="Y89" i="25" s="1"/>
  <c r="X89" i="24"/>
  <c r="Y89" i="24" s="1"/>
  <c r="C89" i="24"/>
  <c r="D89" i="24" s="1"/>
  <c r="AG89" i="22"/>
  <c r="AH89" i="22" s="1"/>
  <c r="U89" i="22"/>
  <c r="V89" i="22" s="1"/>
  <c r="I89" i="22"/>
  <c r="J89" i="22" s="1"/>
  <c r="AJ89" i="21"/>
  <c r="AK89" i="21" s="1"/>
  <c r="X89" i="21"/>
  <c r="Y89" i="21" s="1"/>
  <c r="L89" i="21"/>
  <c r="M89" i="21" s="1"/>
  <c r="AG89" i="20"/>
  <c r="AH89" i="20" s="1"/>
  <c r="U89" i="20"/>
  <c r="V89" i="20" s="1"/>
  <c r="I89" i="20"/>
  <c r="J89" i="20" s="1"/>
  <c r="AD89" i="19"/>
  <c r="AE89" i="19" s="1"/>
  <c r="U89" i="19"/>
  <c r="V89" i="19" s="1"/>
  <c r="C89" i="19"/>
  <c r="D89" i="19" s="1"/>
  <c r="AA89" i="18"/>
  <c r="AB89" i="18" s="1"/>
  <c r="O89" i="18"/>
  <c r="P89" i="18" s="1"/>
  <c r="C89" i="18"/>
  <c r="D89" i="18" s="1"/>
  <c r="L89" i="26"/>
  <c r="M89" i="26" s="1"/>
  <c r="L89" i="25"/>
  <c r="M89" i="25" s="1"/>
  <c r="AJ89" i="24"/>
  <c r="AK89" i="24" s="1"/>
  <c r="O89" i="24"/>
  <c r="P89" i="24" s="1"/>
  <c r="AD89" i="22"/>
  <c r="AE89" i="22" s="1"/>
  <c r="R89" i="22"/>
  <c r="S89" i="22" s="1"/>
  <c r="F89" i="22"/>
  <c r="G89" i="22" s="1"/>
  <c r="AG89" i="21"/>
  <c r="AH89" i="21" s="1"/>
  <c r="U89" i="21"/>
  <c r="V89" i="21" s="1"/>
  <c r="I89" i="21"/>
  <c r="J89" i="21" s="1"/>
  <c r="AD89" i="20"/>
  <c r="AE89" i="20" s="1"/>
  <c r="R89" i="20"/>
  <c r="S89" i="20" s="1"/>
  <c r="F89" i="20"/>
  <c r="G89" i="20" s="1"/>
  <c r="AA89" i="19"/>
  <c r="AB89" i="19" s="1"/>
  <c r="L89" i="19"/>
  <c r="M89" i="19" s="1"/>
  <c r="AJ89" i="18"/>
  <c r="AK89" i="18" s="1"/>
  <c r="X89" i="18"/>
  <c r="Y89" i="18" s="1"/>
  <c r="L89" i="18"/>
  <c r="M89" i="18" s="1"/>
  <c r="C89" i="26"/>
  <c r="D89" i="26" s="1"/>
  <c r="AG89" i="24"/>
  <c r="AH89" i="24" s="1"/>
  <c r="AG89" i="26"/>
  <c r="AH89" i="26" s="1"/>
  <c r="AJ89" i="25"/>
  <c r="AK89" i="25" s="1"/>
  <c r="F89" i="24"/>
  <c r="G89" i="24" s="1"/>
  <c r="AJ89" i="22"/>
  <c r="AK89" i="22" s="1"/>
  <c r="X89" i="22"/>
  <c r="Y89" i="22" s="1"/>
  <c r="L89" i="22"/>
  <c r="M89" i="22" s="1"/>
  <c r="AA89" i="21"/>
  <c r="AB89" i="21" s="1"/>
  <c r="O89" i="21"/>
  <c r="P89" i="21" s="1"/>
  <c r="C89" i="21"/>
  <c r="D89" i="21" s="1"/>
  <c r="AJ89" i="20"/>
  <c r="AK89" i="20" s="1"/>
  <c r="X89" i="20"/>
  <c r="Y89" i="20" s="1"/>
  <c r="L89" i="20"/>
  <c r="M89" i="20" s="1"/>
  <c r="AG89" i="19"/>
  <c r="AH89" i="19" s="1"/>
  <c r="X89" i="19"/>
  <c r="Y89" i="19" s="1"/>
  <c r="O89" i="19"/>
  <c r="P89" i="19" s="1"/>
  <c r="F89" i="19"/>
  <c r="G89" i="19" s="1"/>
  <c r="AA89" i="22"/>
  <c r="AB89" i="22" s="1"/>
  <c r="AD89" i="21"/>
  <c r="AE89" i="21" s="1"/>
  <c r="I89" i="19"/>
  <c r="J89" i="19" s="1"/>
  <c r="R89" i="18"/>
  <c r="S89" i="18" s="1"/>
  <c r="AG89" i="17"/>
  <c r="AH89" i="17" s="1"/>
  <c r="U89" i="17"/>
  <c r="V89" i="17" s="1"/>
  <c r="I89" i="17"/>
  <c r="J89" i="17" s="1"/>
  <c r="AA89" i="16"/>
  <c r="AB89" i="16" s="1"/>
  <c r="O89" i="16"/>
  <c r="P89" i="16" s="1"/>
  <c r="C89" i="16"/>
  <c r="D89" i="16" s="1"/>
  <c r="AG89" i="15"/>
  <c r="AH89" i="15" s="1"/>
  <c r="X89" i="15"/>
  <c r="Y89" i="15" s="1"/>
  <c r="F89" i="15"/>
  <c r="G89" i="15" s="1"/>
  <c r="AJ89" i="13"/>
  <c r="AK89" i="13" s="1"/>
  <c r="X89" i="13"/>
  <c r="Y89" i="13" s="1"/>
  <c r="L89" i="13"/>
  <c r="M89" i="13" s="1"/>
  <c r="AJ89" i="12"/>
  <c r="AK89" i="12" s="1"/>
  <c r="X89" i="12"/>
  <c r="Y89" i="12" s="1"/>
  <c r="L89" i="12"/>
  <c r="M89" i="12" s="1"/>
  <c r="AG90" i="11"/>
  <c r="AH90" i="11" s="1"/>
  <c r="U90" i="11"/>
  <c r="V90" i="11" s="1"/>
  <c r="I90" i="11"/>
  <c r="J90" i="11" s="1"/>
  <c r="AJ89" i="10"/>
  <c r="AK89" i="10" s="1"/>
  <c r="X89" i="10"/>
  <c r="Y89" i="10" s="1"/>
  <c r="L89" i="10"/>
  <c r="M89" i="10" s="1"/>
  <c r="X89" i="9"/>
  <c r="Y89" i="9" s="1"/>
  <c r="O89" i="9"/>
  <c r="P89" i="9" s="1"/>
  <c r="AD89" i="12"/>
  <c r="AE89" i="12" s="1"/>
  <c r="AA90" i="11"/>
  <c r="AB90" i="11" s="1"/>
  <c r="C90" i="11"/>
  <c r="D90" i="11" s="1"/>
  <c r="AD89" i="10"/>
  <c r="AE89" i="10" s="1"/>
  <c r="R89" i="10"/>
  <c r="S89" i="10" s="1"/>
  <c r="AA89" i="9"/>
  <c r="AB89" i="9" s="1"/>
  <c r="O89" i="22"/>
  <c r="P89" i="22" s="1"/>
  <c r="R89" i="21"/>
  <c r="S89" i="21" s="1"/>
  <c r="AA89" i="20"/>
  <c r="AB89" i="20" s="1"/>
  <c r="AJ89" i="19"/>
  <c r="AK89" i="19" s="1"/>
  <c r="AG89" i="18"/>
  <c r="AH89" i="18" s="1"/>
  <c r="I89" i="18"/>
  <c r="J89" i="18" s="1"/>
  <c r="AD89" i="17"/>
  <c r="AE89" i="17" s="1"/>
  <c r="R89" i="17"/>
  <c r="S89" i="17" s="1"/>
  <c r="F89" i="17"/>
  <c r="G89" i="17" s="1"/>
  <c r="AJ89" i="16"/>
  <c r="AK89" i="16" s="1"/>
  <c r="X89" i="16"/>
  <c r="Y89" i="16" s="1"/>
  <c r="L89" i="16"/>
  <c r="M89" i="16" s="1"/>
  <c r="AD89" i="15"/>
  <c r="AE89" i="15" s="1"/>
  <c r="O89" i="15"/>
  <c r="P89" i="15" s="1"/>
  <c r="AG89" i="13"/>
  <c r="AH89" i="13" s="1"/>
  <c r="U89" i="13"/>
  <c r="V89" i="13" s="1"/>
  <c r="I89" i="13"/>
  <c r="J89" i="13" s="1"/>
  <c r="AG89" i="12"/>
  <c r="AH89" i="12" s="1"/>
  <c r="U89" i="12"/>
  <c r="V89" i="12" s="1"/>
  <c r="I89" i="12"/>
  <c r="J89" i="12" s="1"/>
  <c r="AD90" i="11"/>
  <c r="AE90" i="11" s="1"/>
  <c r="R90" i="11"/>
  <c r="S90" i="11" s="1"/>
  <c r="F90" i="11"/>
  <c r="G90" i="11" s="1"/>
  <c r="AG89" i="10"/>
  <c r="AH89" i="10" s="1"/>
  <c r="U89" i="10"/>
  <c r="V89" i="10" s="1"/>
  <c r="I89" i="10"/>
  <c r="J89" i="10" s="1"/>
  <c r="AD89" i="9"/>
  <c r="AE89" i="9" s="1"/>
  <c r="U89" i="9"/>
  <c r="V89" i="9" s="1"/>
  <c r="F89" i="9"/>
  <c r="G89" i="9" s="1"/>
  <c r="R89" i="12"/>
  <c r="S89" i="12" s="1"/>
  <c r="F89" i="12"/>
  <c r="G89" i="12" s="1"/>
  <c r="L89" i="9"/>
  <c r="M89" i="9" s="1"/>
  <c r="C89" i="22"/>
  <c r="D89" i="22" s="1"/>
  <c r="F89" i="21"/>
  <c r="G89" i="21" s="1"/>
  <c r="O89" i="20"/>
  <c r="P89" i="20" s="1"/>
  <c r="AD89" i="18"/>
  <c r="AE89" i="18" s="1"/>
  <c r="F89" i="18"/>
  <c r="G89" i="18" s="1"/>
  <c r="AA89" i="17"/>
  <c r="AB89" i="17" s="1"/>
  <c r="O89" i="17"/>
  <c r="P89" i="17" s="1"/>
  <c r="C89" i="17"/>
  <c r="D89" i="17" s="1"/>
  <c r="AG89" i="16"/>
  <c r="AH89" i="16" s="1"/>
  <c r="U89" i="16"/>
  <c r="V89" i="16" s="1"/>
  <c r="I89" i="16"/>
  <c r="J89" i="16" s="1"/>
  <c r="U89" i="15"/>
  <c r="V89" i="15" s="1"/>
  <c r="L89" i="15"/>
  <c r="M89" i="15" s="1"/>
  <c r="C89" i="15"/>
  <c r="D89" i="15" s="1"/>
  <c r="AD89" i="13"/>
  <c r="AE89" i="13" s="1"/>
  <c r="R89" i="13"/>
  <c r="S89" i="13" s="1"/>
  <c r="F89" i="13"/>
  <c r="G89" i="13" s="1"/>
  <c r="O90" i="11"/>
  <c r="P90" i="11" s="1"/>
  <c r="F89" i="10"/>
  <c r="G89" i="10" s="1"/>
  <c r="AJ89" i="9"/>
  <c r="AK89" i="9" s="1"/>
  <c r="C89" i="9"/>
  <c r="D89" i="9" s="1"/>
  <c r="P25" i="6"/>
  <c r="Q25" i="6" s="1"/>
  <c r="AH25" i="48"/>
  <c r="AI25" i="48" s="1"/>
  <c r="AB25" i="48"/>
  <c r="AC25" i="48" s="1"/>
  <c r="V25" i="48"/>
  <c r="W25" i="48" s="1"/>
  <c r="P25" i="48"/>
  <c r="Q25" i="48" s="1"/>
  <c r="J25" i="48"/>
  <c r="D25" i="48"/>
  <c r="E25" i="48" s="1"/>
  <c r="AE25" i="48"/>
  <c r="AF25" i="48" s="1"/>
  <c r="G25" i="48"/>
  <c r="AK25" i="48"/>
  <c r="AL25" i="48" s="1"/>
  <c r="M25" i="48"/>
  <c r="N25" i="48" s="1"/>
  <c r="AH25" i="47"/>
  <c r="AI25" i="47" s="1"/>
  <c r="AB25" i="47"/>
  <c r="AC25" i="47" s="1"/>
  <c r="V25" i="47"/>
  <c r="W25" i="47" s="1"/>
  <c r="P25" i="47"/>
  <c r="Q25" i="47" s="1"/>
  <c r="J25" i="47"/>
  <c r="D25" i="47"/>
  <c r="E25" i="47" s="1"/>
  <c r="Y25" i="48"/>
  <c r="Z25" i="48" s="1"/>
  <c r="AK25" i="47"/>
  <c r="AL25" i="47" s="1"/>
  <c r="AE25" i="47"/>
  <c r="AF25" i="47" s="1"/>
  <c r="Y25" i="47"/>
  <c r="Z25" i="47" s="1"/>
  <c r="S25" i="47"/>
  <c r="T25" i="47" s="1"/>
  <c r="M25" i="47"/>
  <c r="N25" i="47" s="1"/>
  <c r="G25" i="47"/>
  <c r="S25" i="48"/>
  <c r="T25" i="48" s="1"/>
  <c r="Y25" i="46"/>
  <c r="Z25" i="46" s="1"/>
  <c r="P25" i="46"/>
  <c r="Q25" i="46" s="1"/>
  <c r="AE25" i="46"/>
  <c r="AF25" i="46" s="1"/>
  <c r="V25" i="46"/>
  <c r="W25" i="46" s="1"/>
  <c r="G25" i="46"/>
  <c r="AK25" i="46"/>
  <c r="AB25" i="46"/>
  <c r="AC25" i="46" s="1"/>
  <c r="M25" i="46"/>
  <c r="N25" i="46" s="1"/>
  <c r="D25" i="46"/>
  <c r="E25" i="46" s="1"/>
  <c r="AH25" i="46"/>
  <c r="AI25" i="46" s="1"/>
  <c r="S25" i="46"/>
  <c r="T25" i="46" s="1"/>
  <c r="J25" i="46"/>
  <c r="AK25" i="45"/>
  <c r="AL25" i="45" s="1"/>
  <c r="AE25" i="45"/>
  <c r="AF25" i="45" s="1"/>
  <c r="Y25" i="45"/>
  <c r="Z25" i="45" s="1"/>
  <c r="S25" i="45"/>
  <c r="T25" i="45" s="1"/>
  <c r="M25" i="45"/>
  <c r="N25" i="45" s="1"/>
  <c r="G25" i="45"/>
  <c r="AB25" i="44"/>
  <c r="AC25" i="44" s="1"/>
  <c r="S25" i="44"/>
  <c r="T25" i="44" s="1"/>
  <c r="D25" i="44"/>
  <c r="E25" i="44" s="1"/>
  <c r="AH25" i="44"/>
  <c r="AI25" i="44" s="1"/>
  <c r="Y25" i="44"/>
  <c r="Z25" i="44" s="1"/>
  <c r="J25" i="44"/>
  <c r="AH25" i="45"/>
  <c r="AI25" i="45" s="1"/>
  <c r="AB25" i="45"/>
  <c r="AC25" i="45" s="1"/>
  <c r="V25" i="45"/>
  <c r="W25" i="45" s="1"/>
  <c r="P25" i="45"/>
  <c r="Q25" i="45" s="1"/>
  <c r="J25" i="45"/>
  <c r="D25" i="45"/>
  <c r="E25" i="45" s="1"/>
  <c r="AE25" i="44"/>
  <c r="AF25" i="44" s="1"/>
  <c r="P25" i="44"/>
  <c r="Q25" i="44" s="1"/>
  <c r="G25" i="44"/>
  <c r="AK25" i="44"/>
  <c r="AL25" i="44" s="1"/>
  <c r="V25" i="44"/>
  <c r="W25" i="44" s="1"/>
  <c r="M25" i="44"/>
  <c r="N25" i="44" s="1"/>
  <c r="AK25" i="42"/>
  <c r="AL25" i="42" s="1"/>
  <c r="Y25" i="42"/>
  <c r="Z25" i="42" s="1"/>
  <c r="M25" i="42"/>
  <c r="N25" i="42" s="1"/>
  <c r="AH25" i="43"/>
  <c r="AI25" i="43" s="1"/>
  <c r="AB25" i="43"/>
  <c r="AC25" i="43" s="1"/>
  <c r="V25" i="43"/>
  <c r="W25" i="43" s="1"/>
  <c r="P25" i="43"/>
  <c r="Q25" i="43" s="1"/>
  <c r="J25" i="43"/>
  <c r="D25" i="43"/>
  <c r="E25" i="43" s="1"/>
  <c r="AH25" i="42"/>
  <c r="AI25" i="42" s="1"/>
  <c r="V25" i="42"/>
  <c r="W25" i="42" s="1"/>
  <c r="J25" i="42"/>
  <c r="AH25" i="41"/>
  <c r="AI25" i="41" s="1"/>
  <c r="AB25" i="41"/>
  <c r="AC25" i="41" s="1"/>
  <c r="V25" i="41"/>
  <c r="W25" i="41" s="1"/>
  <c r="P25" i="41"/>
  <c r="Q25" i="41" s="1"/>
  <c r="J25" i="41"/>
  <c r="D25" i="41"/>
  <c r="E25" i="41" s="1"/>
  <c r="AE25" i="42"/>
  <c r="AF25" i="42" s="1"/>
  <c r="S25" i="42"/>
  <c r="T25" i="42" s="1"/>
  <c r="G25" i="42"/>
  <c r="K25" i="42" s="1"/>
  <c r="S25" i="43"/>
  <c r="T25" i="43" s="1"/>
  <c r="P25" i="42"/>
  <c r="Q25" i="42" s="1"/>
  <c r="AK25" i="41"/>
  <c r="AL25" i="41" s="1"/>
  <c r="M25" i="41"/>
  <c r="N25" i="41" s="1"/>
  <c r="AK25" i="40"/>
  <c r="AL25" i="40" s="1"/>
  <c r="V25" i="40"/>
  <c r="W25" i="40" s="1"/>
  <c r="M25" i="40"/>
  <c r="N25" i="40" s="1"/>
  <c r="D25" i="40"/>
  <c r="E25" i="40" s="1"/>
  <c r="AK25" i="39"/>
  <c r="AL25" i="39" s="1"/>
  <c r="AE25" i="39"/>
  <c r="AF25" i="39" s="1"/>
  <c r="Y25" i="39"/>
  <c r="Z25" i="39" s="1"/>
  <c r="S25" i="39"/>
  <c r="T25" i="39" s="1"/>
  <c r="M25" i="39"/>
  <c r="N25" i="39" s="1"/>
  <c r="G25" i="39"/>
  <c r="AE25" i="38"/>
  <c r="AF25" i="38" s="1"/>
  <c r="AK25" i="43"/>
  <c r="AL25" i="43" s="1"/>
  <c r="M25" i="43"/>
  <c r="N25" i="43" s="1"/>
  <c r="D25" i="42"/>
  <c r="E25" i="42" s="1"/>
  <c r="AE25" i="41"/>
  <c r="AF25" i="41" s="1"/>
  <c r="G25" i="41"/>
  <c r="AB25" i="40"/>
  <c r="AC25" i="40" s="1"/>
  <c r="S25" i="40"/>
  <c r="T25" i="40" s="1"/>
  <c r="J25" i="40"/>
  <c r="AK25" i="38"/>
  <c r="AL25" i="38" s="1"/>
  <c r="AB25" i="38"/>
  <c r="AC25" i="38" s="1"/>
  <c r="V25" i="38"/>
  <c r="W25" i="38" s="1"/>
  <c r="P25" i="38"/>
  <c r="Q25" i="38" s="1"/>
  <c r="J25" i="38"/>
  <c r="D25" i="38"/>
  <c r="E25" i="38" s="1"/>
  <c r="AE25" i="43"/>
  <c r="AF25" i="43" s="1"/>
  <c r="G25" i="43"/>
  <c r="Y25" i="41"/>
  <c r="Z25" i="41" s="1"/>
  <c r="AH25" i="40"/>
  <c r="AI25" i="40" s="1"/>
  <c r="Y25" i="40"/>
  <c r="Z25" i="40" s="1"/>
  <c r="G25" i="40"/>
  <c r="K25" i="40" s="1"/>
  <c r="AH25" i="39"/>
  <c r="AI25" i="39" s="1"/>
  <c r="AB25" i="39"/>
  <c r="AC25" i="39" s="1"/>
  <c r="V25" i="39"/>
  <c r="W25" i="39" s="1"/>
  <c r="P25" i="39"/>
  <c r="Q25" i="39" s="1"/>
  <c r="J25" i="39"/>
  <c r="D25" i="39"/>
  <c r="E25" i="39" s="1"/>
  <c r="AH25" i="38"/>
  <c r="AI25" i="38" s="1"/>
  <c r="Y25" i="43"/>
  <c r="Z25" i="43" s="1"/>
  <c r="AB25" i="42"/>
  <c r="AC25" i="42" s="1"/>
  <c r="S25" i="41"/>
  <c r="T25" i="41" s="1"/>
  <c r="AE25" i="40"/>
  <c r="AF25" i="40" s="1"/>
  <c r="P25" i="40"/>
  <c r="Q25" i="40" s="1"/>
  <c r="Y25" i="38"/>
  <c r="Z25" i="38" s="1"/>
  <c r="S25" i="38"/>
  <c r="T25" i="38" s="1"/>
  <c r="M25" i="38"/>
  <c r="N25" i="38" s="1"/>
  <c r="G25" i="38"/>
  <c r="AB25" i="37"/>
  <c r="AC25" i="37" s="1"/>
  <c r="S25" i="37"/>
  <c r="T25" i="37" s="1"/>
  <c r="D25" i="37"/>
  <c r="E25" i="37" s="1"/>
  <c r="AH25" i="35"/>
  <c r="AI25" i="35" s="1"/>
  <c r="AB25" i="35"/>
  <c r="AC25" i="35" s="1"/>
  <c r="V25" i="35"/>
  <c r="W25" i="35" s="1"/>
  <c r="P25" i="35"/>
  <c r="Q25" i="35" s="1"/>
  <c r="J25" i="35"/>
  <c r="D25" i="35"/>
  <c r="E25" i="35" s="1"/>
  <c r="AH25" i="37"/>
  <c r="AI25" i="37" s="1"/>
  <c r="Y25" i="37"/>
  <c r="Z25" i="37" s="1"/>
  <c r="J25" i="37"/>
  <c r="AE25" i="37"/>
  <c r="AF25" i="37" s="1"/>
  <c r="P25" i="37"/>
  <c r="Q25" i="37" s="1"/>
  <c r="G25" i="37"/>
  <c r="AK25" i="35"/>
  <c r="AL25" i="35" s="1"/>
  <c r="AE25" i="35"/>
  <c r="AF25" i="35" s="1"/>
  <c r="Y25" i="35"/>
  <c r="Z25" i="35" s="1"/>
  <c r="S25" i="35"/>
  <c r="T25" i="35" s="1"/>
  <c r="M25" i="35"/>
  <c r="N25" i="35" s="1"/>
  <c r="G25" i="35"/>
  <c r="AK25" i="37"/>
  <c r="AL25" i="37" s="1"/>
  <c r="V25" i="37"/>
  <c r="W25" i="37" s="1"/>
  <c r="M25" i="37"/>
  <c r="N25" i="37" s="1"/>
  <c r="AH25" i="36"/>
  <c r="AI25" i="36" s="1"/>
  <c r="AB25" i="36"/>
  <c r="AC25" i="36" s="1"/>
  <c r="V25" i="36"/>
  <c r="W25" i="36" s="1"/>
  <c r="P25" i="36"/>
  <c r="Q25" i="36" s="1"/>
  <c r="J25" i="36"/>
  <c r="D25" i="36"/>
  <c r="E25" i="36" s="1"/>
  <c r="AK25" i="36"/>
  <c r="AL25" i="36" s="1"/>
  <c r="M25" i="36"/>
  <c r="N25" i="36" s="1"/>
  <c r="Y25" i="34"/>
  <c r="Z25" i="34" s="1"/>
  <c r="P25" i="34"/>
  <c r="Q25" i="34" s="1"/>
  <c r="AB25" i="33"/>
  <c r="AC25" i="33" s="1"/>
  <c r="P25" i="33"/>
  <c r="Q25" i="33" s="1"/>
  <c r="D25" i="33"/>
  <c r="E25" i="33" s="1"/>
  <c r="AE25" i="36"/>
  <c r="AF25" i="36" s="1"/>
  <c r="G25" i="36"/>
  <c r="AE25" i="34"/>
  <c r="AF25" i="34" s="1"/>
  <c r="V25" i="34"/>
  <c r="W25" i="34" s="1"/>
  <c r="G25" i="34"/>
  <c r="AK25" i="33"/>
  <c r="AL25" i="33" s="1"/>
  <c r="Y25" i="33"/>
  <c r="Z25" i="33" s="1"/>
  <c r="M25" i="33"/>
  <c r="N25" i="33" s="1"/>
  <c r="AK25" i="32"/>
  <c r="AL25" i="32" s="1"/>
  <c r="AE25" i="32"/>
  <c r="AF25" i="32" s="1"/>
  <c r="Y25" i="32"/>
  <c r="Z25" i="32" s="1"/>
  <c r="S25" i="32"/>
  <c r="T25" i="32" s="1"/>
  <c r="M25" i="32"/>
  <c r="N25" i="32" s="1"/>
  <c r="G25" i="32"/>
  <c r="Y25" i="36"/>
  <c r="Z25" i="36" s="1"/>
  <c r="AK25" i="34"/>
  <c r="AL25" i="34" s="1"/>
  <c r="AB25" i="34"/>
  <c r="AC25" i="34" s="1"/>
  <c r="M25" i="34"/>
  <c r="N25" i="34" s="1"/>
  <c r="D25" i="34"/>
  <c r="E25" i="34" s="1"/>
  <c r="AH25" i="33"/>
  <c r="AI25" i="33" s="1"/>
  <c r="V25" i="33"/>
  <c r="W25" i="33" s="1"/>
  <c r="J25" i="33"/>
  <c r="S25" i="36"/>
  <c r="T25" i="36" s="1"/>
  <c r="AH25" i="34"/>
  <c r="AI25" i="34" s="1"/>
  <c r="S25" i="34"/>
  <c r="T25" i="34" s="1"/>
  <c r="J25" i="34"/>
  <c r="AE25" i="33"/>
  <c r="AF25" i="33" s="1"/>
  <c r="S25" i="33"/>
  <c r="T25" i="33" s="1"/>
  <c r="G25" i="33"/>
  <c r="K25" i="33" s="1"/>
  <c r="AH25" i="32"/>
  <c r="AI25" i="32" s="1"/>
  <c r="AB25" i="32"/>
  <c r="AC25" i="32" s="1"/>
  <c r="V25" i="32"/>
  <c r="W25" i="32" s="1"/>
  <c r="P25" i="32"/>
  <c r="Q25" i="32" s="1"/>
  <c r="J25" i="32"/>
  <c r="D25" i="32"/>
  <c r="E25" i="32" s="1"/>
  <c r="AH25" i="31"/>
  <c r="AI25" i="31" s="1"/>
  <c r="S25" i="31"/>
  <c r="T25" i="31" s="1"/>
  <c r="J25" i="31"/>
  <c r="Y25" i="30"/>
  <c r="Z25" i="30" s="1"/>
  <c r="P25" i="30"/>
  <c r="Q25" i="30" s="1"/>
  <c r="J25" i="30"/>
  <c r="AE25" i="28"/>
  <c r="AF25" i="28" s="1"/>
  <c r="V25" i="28"/>
  <c r="W25" i="28" s="1"/>
  <c r="G25" i="28"/>
  <c r="AH25" i="27"/>
  <c r="AI25" i="27" s="1"/>
  <c r="AB25" i="27"/>
  <c r="AC25" i="27" s="1"/>
  <c r="V25" i="27"/>
  <c r="W25" i="27" s="1"/>
  <c r="P25" i="27"/>
  <c r="Q25" i="27" s="1"/>
  <c r="J25" i="27"/>
  <c r="D25" i="27"/>
  <c r="E25" i="27" s="1"/>
  <c r="AE25" i="26"/>
  <c r="AF25" i="26" s="1"/>
  <c r="V25" i="26"/>
  <c r="W25" i="26" s="1"/>
  <c r="Y25" i="31"/>
  <c r="Z25" i="31" s="1"/>
  <c r="P25" i="31"/>
  <c r="Q25" i="31" s="1"/>
  <c r="AE25" i="30"/>
  <c r="AF25" i="30" s="1"/>
  <c r="V25" i="30"/>
  <c r="W25" i="30" s="1"/>
  <c r="AH25" i="29"/>
  <c r="AI25" i="29" s="1"/>
  <c r="AB25" i="29"/>
  <c r="AC25" i="29" s="1"/>
  <c r="V25" i="29"/>
  <c r="W25" i="29" s="1"/>
  <c r="P25" i="29"/>
  <c r="Q25" i="29" s="1"/>
  <c r="J25" i="29"/>
  <c r="D25" i="29"/>
  <c r="E25" i="29" s="1"/>
  <c r="AK25" i="28"/>
  <c r="AL25" i="28" s="1"/>
  <c r="AB25" i="28"/>
  <c r="AC25" i="28" s="1"/>
  <c r="M25" i="28"/>
  <c r="N25" i="28" s="1"/>
  <c r="D25" i="28"/>
  <c r="E25" i="28" s="1"/>
  <c r="AK25" i="26"/>
  <c r="AL25" i="26" s="1"/>
  <c r="AB25" i="26"/>
  <c r="AC25" i="26" s="1"/>
  <c r="M25" i="26"/>
  <c r="N25" i="26" s="1"/>
  <c r="G25" i="26"/>
  <c r="Y25" i="25"/>
  <c r="Z25" i="25" s="1"/>
  <c r="P25" i="25"/>
  <c r="Q25" i="25" s="1"/>
  <c r="AE25" i="31"/>
  <c r="AF25" i="31" s="1"/>
  <c r="V25" i="31"/>
  <c r="W25" i="31" s="1"/>
  <c r="G25" i="31"/>
  <c r="AK25" i="30"/>
  <c r="AB25" i="30"/>
  <c r="AC25" i="30" s="1"/>
  <c r="M25" i="30"/>
  <c r="N25" i="30" s="1"/>
  <c r="G25" i="30"/>
  <c r="AH25" i="28"/>
  <c r="AI25" i="28" s="1"/>
  <c r="S25" i="28"/>
  <c r="T25" i="28" s="1"/>
  <c r="J25" i="28"/>
  <c r="AK25" i="27"/>
  <c r="AL25" i="27" s="1"/>
  <c r="AE25" i="27"/>
  <c r="AF25" i="27" s="1"/>
  <c r="Y25" i="27"/>
  <c r="Z25" i="27" s="1"/>
  <c r="S25" i="27"/>
  <c r="T25" i="27" s="1"/>
  <c r="M25" i="27"/>
  <c r="N25" i="27" s="1"/>
  <c r="G25" i="27"/>
  <c r="AH25" i="26"/>
  <c r="AI25" i="26" s="1"/>
  <c r="S25" i="26"/>
  <c r="T25" i="26" s="1"/>
  <c r="D25" i="26"/>
  <c r="E25" i="26" s="1"/>
  <c r="AE25" i="25"/>
  <c r="AF25" i="25" s="1"/>
  <c r="V25" i="25"/>
  <c r="W25" i="25" s="1"/>
  <c r="G25" i="25"/>
  <c r="AK25" i="31"/>
  <c r="AL25" i="31" s="1"/>
  <c r="AB25" i="31"/>
  <c r="AC25" i="31" s="1"/>
  <c r="M25" i="31"/>
  <c r="N25" i="31" s="1"/>
  <c r="D25" i="31"/>
  <c r="E25" i="31" s="1"/>
  <c r="AH25" i="30"/>
  <c r="AI25" i="30" s="1"/>
  <c r="S25" i="30"/>
  <c r="T25" i="30" s="1"/>
  <c r="D25" i="30"/>
  <c r="E25" i="30" s="1"/>
  <c r="AK25" i="29"/>
  <c r="AL25" i="29" s="1"/>
  <c r="AE25" i="29"/>
  <c r="AF25" i="29" s="1"/>
  <c r="Y25" i="29"/>
  <c r="Z25" i="29" s="1"/>
  <c r="S25" i="29"/>
  <c r="T25" i="29" s="1"/>
  <c r="M25" i="29"/>
  <c r="N25" i="29" s="1"/>
  <c r="G25" i="29"/>
  <c r="Y25" i="28"/>
  <c r="Z25" i="28" s="1"/>
  <c r="P25" i="28"/>
  <c r="Q25" i="28" s="1"/>
  <c r="Y25" i="26"/>
  <c r="Z25" i="26" s="1"/>
  <c r="J25" i="25"/>
  <c r="AK25" i="22"/>
  <c r="AB25" i="22"/>
  <c r="AC25" i="22" s="1"/>
  <c r="M25" i="22"/>
  <c r="N25" i="22" s="1"/>
  <c r="D25" i="22"/>
  <c r="E25" i="22" s="1"/>
  <c r="AE25" i="21"/>
  <c r="AF25" i="21" s="1"/>
  <c r="V25" i="21"/>
  <c r="W25" i="21" s="1"/>
  <c r="AB25" i="20"/>
  <c r="AC25" i="20" s="1"/>
  <c r="S25" i="20"/>
  <c r="T25" i="20" s="1"/>
  <c r="D25" i="20"/>
  <c r="E25" i="20" s="1"/>
  <c r="AH25" i="19"/>
  <c r="AI25" i="19" s="1"/>
  <c r="Y25" i="19"/>
  <c r="Z25" i="19" s="1"/>
  <c r="J25" i="19"/>
  <c r="P25" i="26"/>
  <c r="Q25" i="26" s="1"/>
  <c r="AK25" i="25"/>
  <c r="AL25" i="25" s="1"/>
  <c r="D25" i="25"/>
  <c r="E25" i="25" s="1"/>
  <c r="AK25" i="24"/>
  <c r="AL25" i="24" s="1"/>
  <c r="AE25" i="24"/>
  <c r="AF25" i="24" s="1"/>
  <c r="Y25" i="24"/>
  <c r="Z25" i="24" s="1"/>
  <c r="S25" i="24"/>
  <c r="T25" i="24" s="1"/>
  <c r="M25" i="24"/>
  <c r="N25" i="24" s="1"/>
  <c r="G25" i="24"/>
  <c r="AH25" i="22"/>
  <c r="AI25" i="22" s="1"/>
  <c r="S25" i="22"/>
  <c r="T25" i="22" s="1"/>
  <c r="J25" i="22"/>
  <c r="AK25" i="21"/>
  <c r="AL25" i="21" s="1"/>
  <c r="AB25" i="21"/>
  <c r="AC25" i="21" s="1"/>
  <c r="M25" i="21"/>
  <c r="N25" i="21" s="1"/>
  <c r="G25" i="21"/>
  <c r="AH25" i="20"/>
  <c r="AI25" i="20" s="1"/>
  <c r="Y25" i="20"/>
  <c r="Z25" i="20" s="1"/>
  <c r="J25" i="20"/>
  <c r="AE25" i="19"/>
  <c r="AF25" i="19" s="1"/>
  <c r="P25" i="19"/>
  <c r="Q25" i="19" s="1"/>
  <c r="G25" i="19"/>
  <c r="J25" i="26"/>
  <c r="AH25" i="25"/>
  <c r="AI25" i="25" s="1"/>
  <c r="S25" i="25"/>
  <c r="T25" i="25" s="1"/>
  <c r="AB25" i="25"/>
  <c r="AC25" i="25" s="1"/>
  <c r="M25" i="25"/>
  <c r="N25" i="25" s="1"/>
  <c r="AH25" i="24"/>
  <c r="AI25" i="24" s="1"/>
  <c r="AB25" i="24"/>
  <c r="AC25" i="24" s="1"/>
  <c r="V25" i="24"/>
  <c r="W25" i="24" s="1"/>
  <c r="P25" i="24"/>
  <c r="Q25" i="24" s="1"/>
  <c r="J25" i="24"/>
  <c r="D25" i="24"/>
  <c r="E25" i="24" s="1"/>
  <c r="AE25" i="22"/>
  <c r="AF25" i="22" s="1"/>
  <c r="V25" i="22"/>
  <c r="W25" i="22" s="1"/>
  <c r="G25" i="22"/>
  <c r="Y25" i="21"/>
  <c r="Z25" i="21" s="1"/>
  <c r="P25" i="21"/>
  <c r="Q25" i="21" s="1"/>
  <c r="J25" i="21"/>
  <c r="AK25" i="20"/>
  <c r="AL25" i="20" s="1"/>
  <c r="V25" i="20"/>
  <c r="W25" i="20" s="1"/>
  <c r="M25" i="20"/>
  <c r="N25" i="20" s="1"/>
  <c r="Y25" i="22"/>
  <c r="Z25" i="22" s="1"/>
  <c r="AB25" i="19"/>
  <c r="AC25" i="19" s="1"/>
  <c r="AK25" i="18"/>
  <c r="AL25" i="18" s="1"/>
  <c r="AE25" i="18"/>
  <c r="AF25" i="18" s="1"/>
  <c r="Y25" i="18"/>
  <c r="Z25" i="18" s="1"/>
  <c r="S25" i="18"/>
  <c r="T25" i="18" s="1"/>
  <c r="M25" i="18"/>
  <c r="N25" i="18" s="1"/>
  <c r="G25" i="18"/>
  <c r="AK25" i="17"/>
  <c r="AB25" i="17"/>
  <c r="AC25" i="17" s="1"/>
  <c r="M25" i="17"/>
  <c r="N25" i="17" s="1"/>
  <c r="D25" i="17"/>
  <c r="E25" i="17" s="1"/>
  <c r="AB25" i="16"/>
  <c r="AC25" i="16" s="1"/>
  <c r="P25" i="16"/>
  <c r="Q25" i="16" s="1"/>
  <c r="D25" i="16"/>
  <c r="E25" i="16" s="1"/>
  <c r="AH25" i="15"/>
  <c r="AI25" i="15" s="1"/>
  <c r="AB25" i="15"/>
  <c r="AC25" i="15" s="1"/>
  <c r="V25" i="15"/>
  <c r="W25" i="15" s="1"/>
  <c r="P25" i="15"/>
  <c r="Q25" i="15" s="1"/>
  <c r="J25" i="15"/>
  <c r="D25" i="15"/>
  <c r="E25" i="15" s="1"/>
  <c r="AK25" i="13"/>
  <c r="AL25" i="13" s="1"/>
  <c r="Y25" i="13"/>
  <c r="Z25" i="13" s="1"/>
  <c r="M25" i="13"/>
  <c r="N25" i="13" s="1"/>
  <c r="AK25" i="12"/>
  <c r="AL25" i="12" s="1"/>
  <c r="AB25" i="12"/>
  <c r="AC25" i="12" s="1"/>
  <c r="M25" i="12"/>
  <c r="N25" i="12" s="1"/>
  <c r="G25" i="12"/>
  <c r="AK26" i="11"/>
  <c r="AE26" i="11"/>
  <c r="AF26" i="11" s="1"/>
  <c r="Y26" i="11"/>
  <c r="Z26" i="11" s="1"/>
  <c r="S26" i="11"/>
  <c r="T26" i="11" s="1"/>
  <c r="M26" i="11"/>
  <c r="N26" i="11" s="1"/>
  <c r="G26" i="11"/>
  <c r="AH25" i="10"/>
  <c r="AI25" i="10" s="1"/>
  <c r="V25" i="10"/>
  <c r="W25" i="10" s="1"/>
  <c r="J25" i="10"/>
  <c r="AK25" i="9"/>
  <c r="AL25" i="9" s="1"/>
  <c r="AB25" i="9"/>
  <c r="AC25" i="9" s="1"/>
  <c r="M25" i="9"/>
  <c r="N25" i="9" s="1"/>
  <c r="G25" i="9"/>
  <c r="S25" i="13"/>
  <c r="T25" i="13" s="1"/>
  <c r="J25" i="12"/>
  <c r="V26" i="11"/>
  <c r="W26" i="11" s="1"/>
  <c r="D26" i="11"/>
  <c r="E26" i="11" s="1"/>
  <c r="AB25" i="10"/>
  <c r="AC25" i="10" s="1"/>
  <c r="P25" i="22"/>
  <c r="Q25" i="22" s="1"/>
  <c r="S25" i="21"/>
  <c r="T25" i="21" s="1"/>
  <c r="P25" i="20"/>
  <c r="Q25" i="20" s="1"/>
  <c r="AK25" i="19"/>
  <c r="AL25" i="19" s="1"/>
  <c r="V25" i="19"/>
  <c r="W25" i="19" s="1"/>
  <c r="AH25" i="17"/>
  <c r="AI25" i="17" s="1"/>
  <c r="S25" i="17"/>
  <c r="T25" i="17" s="1"/>
  <c r="J25" i="17"/>
  <c r="AK25" i="16"/>
  <c r="AL25" i="16" s="1"/>
  <c r="Y25" i="16"/>
  <c r="Z25" i="16" s="1"/>
  <c r="M25" i="16"/>
  <c r="N25" i="16" s="1"/>
  <c r="AH25" i="13"/>
  <c r="AI25" i="13" s="1"/>
  <c r="V25" i="13"/>
  <c r="W25" i="13" s="1"/>
  <c r="J25" i="13"/>
  <c r="AH25" i="12"/>
  <c r="AI25" i="12" s="1"/>
  <c r="S25" i="12"/>
  <c r="T25" i="12" s="1"/>
  <c r="D25" i="12"/>
  <c r="E25" i="12" s="1"/>
  <c r="AE25" i="10"/>
  <c r="AF25" i="10" s="1"/>
  <c r="S25" i="10"/>
  <c r="T25" i="10" s="1"/>
  <c r="G25" i="10"/>
  <c r="K25" i="10" s="1"/>
  <c r="AH25" i="9"/>
  <c r="AI25" i="9" s="1"/>
  <c r="S25" i="9"/>
  <c r="T25" i="9" s="1"/>
  <c r="D25" i="9"/>
  <c r="E25" i="9" s="1"/>
  <c r="G25" i="13"/>
  <c r="K25" i="13" s="1"/>
  <c r="AB26" i="11"/>
  <c r="AC26" i="11" s="1"/>
  <c r="J26" i="11"/>
  <c r="P25" i="10"/>
  <c r="Q25" i="10" s="1"/>
  <c r="G25" i="20"/>
  <c r="S25" i="19"/>
  <c r="T25" i="19" s="1"/>
  <c r="D25" i="19"/>
  <c r="E25" i="19" s="1"/>
  <c r="AH25" i="18"/>
  <c r="AI25" i="18" s="1"/>
  <c r="AB25" i="18"/>
  <c r="AC25" i="18" s="1"/>
  <c r="V25" i="18"/>
  <c r="W25" i="18" s="1"/>
  <c r="P25" i="18"/>
  <c r="Q25" i="18" s="1"/>
  <c r="J25" i="18"/>
  <c r="D25" i="18"/>
  <c r="E25" i="18" s="1"/>
  <c r="Y25" i="17"/>
  <c r="Z25" i="17" s="1"/>
  <c r="P25" i="17"/>
  <c r="Q25" i="17" s="1"/>
  <c r="AH25" i="16"/>
  <c r="AI25" i="16" s="1"/>
  <c r="V25" i="16"/>
  <c r="W25" i="16" s="1"/>
  <c r="J25" i="16"/>
  <c r="AK25" i="15"/>
  <c r="AL25" i="15" s="1"/>
  <c r="AE25" i="15"/>
  <c r="AF25" i="15" s="1"/>
  <c r="Y25" i="15"/>
  <c r="Z25" i="15" s="1"/>
  <c r="S25" i="15"/>
  <c r="T25" i="15" s="1"/>
  <c r="M25" i="15"/>
  <c r="N25" i="15" s="1"/>
  <c r="G25" i="15"/>
  <c r="AE25" i="13"/>
  <c r="AF25" i="13" s="1"/>
  <c r="Y25" i="12"/>
  <c r="Z25" i="12" s="1"/>
  <c r="P25" i="12"/>
  <c r="Q25" i="12" s="1"/>
  <c r="AH26" i="11"/>
  <c r="P26" i="11"/>
  <c r="Q26" i="11" s="1"/>
  <c r="D25" i="10"/>
  <c r="E25" i="10" s="1"/>
  <c r="V25" i="9"/>
  <c r="W25" i="9" s="1"/>
  <c r="I89" i="9"/>
  <c r="J89" i="9" s="1"/>
  <c r="C89" i="10"/>
  <c r="D89" i="10" s="1"/>
  <c r="O92" i="10"/>
  <c r="P92" i="10" s="1"/>
  <c r="X90" i="11"/>
  <c r="Y90" i="11" s="1"/>
  <c r="AJ93" i="11"/>
  <c r="AK93" i="11" s="1"/>
  <c r="C89" i="12"/>
  <c r="D89" i="12" s="1"/>
  <c r="O92" i="12"/>
  <c r="P92" i="12" s="1"/>
  <c r="AB25" i="13"/>
  <c r="AC25" i="13" s="1"/>
  <c r="C89" i="13"/>
  <c r="D89" i="13" s="1"/>
  <c r="O92" i="13"/>
  <c r="P92" i="13" s="1"/>
  <c r="R89" i="15"/>
  <c r="S89" i="15" s="1"/>
  <c r="U92" i="15"/>
  <c r="V92" i="15" s="1"/>
  <c r="F89" i="16"/>
  <c r="G89" i="16" s="1"/>
  <c r="X89" i="17"/>
  <c r="Y89" i="17" s="1"/>
  <c r="L92" i="17"/>
  <c r="M92" i="17" s="1"/>
  <c r="U89" i="18"/>
  <c r="V89" i="18" s="1"/>
  <c r="I92" i="18"/>
  <c r="J92" i="18" s="1"/>
  <c r="AA92" i="19"/>
  <c r="AB92" i="19" s="1"/>
  <c r="AE25" i="20"/>
  <c r="AF25" i="20" s="1"/>
  <c r="D25" i="21"/>
  <c r="E25" i="21" s="1"/>
  <c r="J25" i="9"/>
  <c r="Y25" i="9"/>
  <c r="Z25" i="9" s="1"/>
  <c r="R89" i="9"/>
  <c r="S89" i="9" s="1"/>
  <c r="U92" i="9"/>
  <c r="V92" i="9" s="1"/>
  <c r="M25" i="10"/>
  <c r="N25" i="10" s="1"/>
  <c r="O89" i="10"/>
  <c r="P89" i="10" s="1"/>
  <c r="AA92" i="10"/>
  <c r="AB92" i="10" s="1"/>
  <c r="AJ90" i="11"/>
  <c r="AK90" i="11" s="1"/>
  <c r="O89" i="12"/>
  <c r="P89" i="12" s="1"/>
  <c r="AA92" i="12"/>
  <c r="AB92" i="12" s="1"/>
  <c r="O89" i="13"/>
  <c r="P89" i="13" s="1"/>
  <c r="AA92" i="13"/>
  <c r="AB92" i="13" s="1"/>
  <c r="AA89" i="15"/>
  <c r="AB89" i="15" s="1"/>
  <c r="AG92" i="15"/>
  <c r="AH92" i="15" s="1"/>
  <c r="G25" i="16"/>
  <c r="H25" i="16" s="1"/>
  <c r="R89" i="16"/>
  <c r="S89" i="16" s="1"/>
  <c r="F92" i="16"/>
  <c r="G92" i="16" s="1"/>
  <c r="V25" i="17"/>
  <c r="W25" i="17" s="1"/>
  <c r="AJ89" i="17"/>
  <c r="AK89" i="17" s="1"/>
  <c r="X92" i="17"/>
  <c r="Y92" i="17" s="1"/>
  <c r="AG92" i="18"/>
  <c r="AH92" i="18" s="1"/>
  <c r="M25" i="19"/>
  <c r="N25" i="19" s="1"/>
  <c r="R89" i="19"/>
  <c r="S89" i="19" s="1"/>
  <c r="C89" i="20"/>
  <c r="D89" i="20" s="1"/>
  <c r="AH25" i="21"/>
  <c r="AI25" i="21" s="1"/>
  <c r="AD92" i="21"/>
  <c r="AE92" i="21" s="1"/>
  <c r="AA92" i="22"/>
  <c r="AB92" i="22" s="1"/>
  <c r="G26" i="15"/>
  <c r="M26" i="15"/>
  <c r="N26" i="15" s="1"/>
  <c r="S26" i="15"/>
  <c r="T26" i="15" s="1"/>
  <c r="Y26" i="15"/>
  <c r="Z26" i="15" s="1"/>
  <c r="AE26" i="15"/>
  <c r="AF26" i="15" s="1"/>
  <c r="AK26" i="15"/>
  <c r="AL26" i="15" s="1"/>
  <c r="G27" i="15"/>
  <c r="M27" i="15"/>
  <c r="N27" i="15" s="1"/>
  <c r="S27" i="15"/>
  <c r="T27" i="15" s="1"/>
  <c r="Y27" i="15"/>
  <c r="Z27" i="15" s="1"/>
  <c r="AE27" i="15"/>
  <c r="AF27" i="15" s="1"/>
  <c r="AK27" i="15"/>
  <c r="AL27" i="15" s="1"/>
  <c r="C90" i="15"/>
  <c r="D90" i="15" s="1"/>
  <c r="L90" i="15"/>
  <c r="M90" i="15" s="1"/>
  <c r="U90" i="15"/>
  <c r="V90" i="15" s="1"/>
  <c r="AG90" i="15"/>
  <c r="AH90" i="15" s="1"/>
  <c r="O91" i="15"/>
  <c r="P91" i="15" s="1"/>
  <c r="X91" i="15"/>
  <c r="Y91" i="15" s="1"/>
  <c r="AG91" i="15"/>
  <c r="AH91" i="15" s="1"/>
  <c r="J26" i="16"/>
  <c r="V26" i="16"/>
  <c r="W26" i="16" s="1"/>
  <c r="AH26" i="16"/>
  <c r="AI26" i="16" s="1"/>
  <c r="J27" i="16"/>
  <c r="V27" i="16"/>
  <c r="W27" i="16" s="1"/>
  <c r="AH27" i="16"/>
  <c r="AI27" i="16" s="1"/>
  <c r="I90" i="16"/>
  <c r="J90" i="16" s="1"/>
  <c r="U90" i="16"/>
  <c r="V90" i="16" s="1"/>
  <c r="AG90" i="16"/>
  <c r="AH90" i="16" s="1"/>
  <c r="I91" i="16"/>
  <c r="J91" i="16" s="1"/>
  <c r="U91" i="16"/>
  <c r="V91" i="16" s="1"/>
  <c r="AG91" i="16"/>
  <c r="AH91" i="16" s="1"/>
  <c r="D26" i="17"/>
  <c r="E26" i="17" s="1"/>
  <c r="M26" i="17"/>
  <c r="N26" i="17" s="1"/>
  <c r="AB26" i="17"/>
  <c r="AC26" i="17" s="1"/>
  <c r="AK26" i="17"/>
  <c r="P27" i="17"/>
  <c r="Q27" i="17" s="1"/>
  <c r="Y27" i="17"/>
  <c r="Z27" i="17" s="1"/>
  <c r="C90" i="17"/>
  <c r="D90" i="17" s="1"/>
  <c r="O90" i="17"/>
  <c r="P90" i="17" s="1"/>
  <c r="AA90" i="17"/>
  <c r="AB90" i="17" s="1"/>
  <c r="C91" i="17"/>
  <c r="D91" i="17" s="1"/>
  <c r="O91" i="17"/>
  <c r="P91" i="17" s="1"/>
  <c r="AA91" i="17"/>
  <c r="AB91" i="17" s="1"/>
  <c r="D26" i="18"/>
  <c r="E26" i="18" s="1"/>
  <c r="J26" i="18"/>
  <c r="P26" i="18"/>
  <c r="Q26" i="18" s="1"/>
  <c r="V26" i="18"/>
  <c r="W26" i="18" s="1"/>
  <c r="AB26" i="18"/>
  <c r="AC26" i="18" s="1"/>
  <c r="AH26" i="18"/>
  <c r="AI26" i="18" s="1"/>
  <c r="D27" i="18"/>
  <c r="E27" i="18" s="1"/>
  <c r="J27" i="18"/>
  <c r="P27" i="18"/>
  <c r="Q27" i="18" s="1"/>
  <c r="V27" i="18"/>
  <c r="W27" i="18" s="1"/>
  <c r="AK27" i="18"/>
  <c r="AL27" i="18" s="1"/>
  <c r="R90" i="18"/>
  <c r="S90" i="18" s="1"/>
  <c r="F91" i="18"/>
  <c r="G91" i="18" s="1"/>
  <c r="AD91" i="18"/>
  <c r="AE91" i="18" s="1"/>
  <c r="P26" i="19"/>
  <c r="Q26" i="19" s="1"/>
  <c r="AE26" i="19"/>
  <c r="AF26" i="19" s="1"/>
  <c r="AB27" i="19"/>
  <c r="AC27" i="19" s="1"/>
  <c r="AJ91" i="19"/>
  <c r="AK91" i="19" s="1"/>
  <c r="D26" i="20"/>
  <c r="E26" i="20" s="1"/>
  <c r="AE27" i="20"/>
  <c r="AF27" i="20" s="1"/>
  <c r="AA90" i="20"/>
  <c r="AB90" i="20" s="1"/>
  <c r="J26" i="21"/>
  <c r="J27" i="21"/>
  <c r="R90" i="21"/>
  <c r="S90" i="21" s="1"/>
  <c r="AD91" i="21"/>
  <c r="AE91" i="21" s="1"/>
  <c r="D26" i="22"/>
  <c r="E26" i="22" s="1"/>
  <c r="AA91" i="22"/>
  <c r="AB91" i="22" s="1"/>
  <c r="AG90" i="48"/>
  <c r="AH90" i="48" s="1"/>
  <c r="R90" i="48"/>
  <c r="S90" i="48" s="1"/>
  <c r="I90" i="48"/>
  <c r="J90" i="48" s="1"/>
  <c r="X90" i="48"/>
  <c r="Y90" i="48" s="1"/>
  <c r="O90" i="48"/>
  <c r="P90" i="48" s="1"/>
  <c r="AD90" i="48"/>
  <c r="AE90" i="48" s="1"/>
  <c r="AG90" i="47"/>
  <c r="AH90" i="47" s="1"/>
  <c r="U90" i="47"/>
  <c r="V90" i="47" s="1"/>
  <c r="I90" i="47"/>
  <c r="J90" i="47" s="1"/>
  <c r="AA90" i="48"/>
  <c r="AB90" i="48" s="1"/>
  <c r="L90" i="48"/>
  <c r="M90" i="48" s="1"/>
  <c r="AD90" i="47"/>
  <c r="AE90" i="47" s="1"/>
  <c r="R90" i="47"/>
  <c r="S90" i="47" s="1"/>
  <c r="F90" i="47"/>
  <c r="G90" i="47" s="1"/>
  <c r="U90" i="48"/>
  <c r="V90" i="48" s="1"/>
  <c r="F90" i="48"/>
  <c r="G90" i="48" s="1"/>
  <c r="AJ90" i="48"/>
  <c r="AK90" i="48" s="1"/>
  <c r="AA90" i="47"/>
  <c r="AB90" i="47" s="1"/>
  <c r="C90" i="47"/>
  <c r="D90" i="47" s="1"/>
  <c r="AA90" i="46"/>
  <c r="AB90" i="46" s="1"/>
  <c r="O90" i="46"/>
  <c r="P90" i="46" s="1"/>
  <c r="C90" i="46"/>
  <c r="D90" i="46" s="1"/>
  <c r="X90" i="47"/>
  <c r="Y90" i="47" s="1"/>
  <c r="AJ90" i="46"/>
  <c r="AK90" i="46" s="1"/>
  <c r="X90" i="46"/>
  <c r="Y90" i="46" s="1"/>
  <c r="L90" i="46"/>
  <c r="M90" i="46" s="1"/>
  <c r="C90" i="48"/>
  <c r="D90" i="48" s="1"/>
  <c r="O90" i="47"/>
  <c r="P90" i="47" s="1"/>
  <c r="AG90" i="46"/>
  <c r="AH90" i="46" s="1"/>
  <c r="U90" i="46"/>
  <c r="V90" i="46" s="1"/>
  <c r="I90" i="46"/>
  <c r="J90" i="46" s="1"/>
  <c r="AJ90" i="47"/>
  <c r="AK90" i="47" s="1"/>
  <c r="R90" i="46"/>
  <c r="S90" i="46" s="1"/>
  <c r="AA90" i="45"/>
  <c r="AB90" i="45" s="1"/>
  <c r="O90" i="45"/>
  <c r="P90" i="45" s="1"/>
  <c r="C90" i="45"/>
  <c r="D90" i="45" s="1"/>
  <c r="L90" i="47"/>
  <c r="M90" i="47" s="1"/>
  <c r="F90" i="46"/>
  <c r="G90" i="46" s="1"/>
  <c r="AJ90" i="45"/>
  <c r="AK90" i="45" s="1"/>
  <c r="X90" i="45"/>
  <c r="Y90" i="45" s="1"/>
  <c r="L90" i="45"/>
  <c r="M90" i="45" s="1"/>
  <c r="AG90" i="45"/>
  <c r="AH90" i="45" s="1"/>
  <c r="U90" i="45"/>
  <c r="V90" i="45" s="1"/>
  <c r="I90" i="45"/>
  <c r="J90" i="45" s="1"/>
  <c r="AD90" i="46"/>
  <c r="AE90" i="46" s="1"/>
  <c r="AD90" i="45"/>
  <c r="AE90" i="45" s="1"/>
  <c r="R90" i="45"/>
  <c r="S90" i="45" s="1"/>
  <c r="F90" i="45"/>
  <c r="G90" i="45" s="1"/>
  <c r="AG90" i="44"/>
  <c r="AH90" i="44" s="1"/>
  <c r="U90" i="44"/>
  <c r="V90" i="44" s="1"/>
  <c r="I90" i="44"/>
  <c r="J90" i="44" s="1"/>
  <c r="AG90" i="43"/>
  <c r="AH90" i="43" s="1"/>
  <c r="L90" i="43"/>
  <c r="M90" i="43" s="1"/>
  <c r="C90" i="43"/>
  <c r="D90" i="43" s="1"/>
  <c r="AD90" i="44"/>
  <c r="AE90" i="44" s="1"/>
  <c r="R90" i="44"/>
  <c r="S90" i="44" s="1"/>
  <c r="F90" i="44"/>
  <c r="G90" i="44" s="1"/>
  <c r="AD90" i="43"/>
  <c r="AE90" i="43" s="1"/>
  <c r="U90" i="43"/>
  <c r="V90" i="43" s="1"/>
  <c r="AA90" i="44"/>
  <c r="AB90" i="44" s="1"/>
  <c r="O90" i="44"/>
  <c r="P90" i="44" s="1"/>
  <c r="C90" i="44"/>
  <c r="D90" i="44" s="1"/>
  <c r="AJ90" i="43"/>
  <c r="AK90" i="43" s="1"/>
  <c r="AA90" i="43"/>
  <c r="AB90" i="43" s="1"/>
  <c r="R90" i="43"/>
  <c r="S90" i="43" s="1"/>
  <c r="I90" i="43"/>
  <c r="J90" i="43" s="1"/>
  <c r="AJ90" i="44"/>
  <c r="AK90" i="44" s="1"/>
  <c r="X90" i="44"/>
  <c r="Y90" i="44" s="1"/>
  <c r="L90" i="44"/>
  <c r="M90" i="44" s="1"/>
  <c r="X90" i="43"/>
  <c r="Y90" i="43" s="1"/>
  <c r="O90" i="43"/>
  <c r="P90" i="43" s="1"/>
  <c r="F90" i="43"/>
  <c r="G90" i="43" s="1"/>
  <c r="AG90" i="42"/>
  <c r="AH90" i="42" s="1"/>
  <c r="U90" i="42"/>
  <c r="V90" i="42" s="1"/>
  <c r="I90" i="42"/>
  <c r="J90" i="42" s="1"/>
  <c r="AG90" i="41"/>
  <c r="AH90" i="41" s="1"/>
  <c r="X90" i="41"/>
  <c r="Y90" i="41" s="1"/>
  <c r="C90" i="41"/>
  <c r="D90" i="41" s="1"/>
  <c r="AG90" i="40"/>
  <c r="AH90" i="40" s="1"/>
  <c r="U90" i="40"/>
  <c r="V90" i="40" s="1"/>
  <c r="I90" i="40"/>
  <c r="J90" i="40" s="1"/>
  <c r="AD90" i="42"/>
  <c r="AE90" i="42" s="1"/>
  <c r="R90" i="42"/>
  <c r="S90" i="42" s="1"/>
  <c r="F90" i="42"/>
  <c r="G90" i="42" s="1"/>
  <c r="AD90" i="41"/>
  <c r="AE90" i="41" s="1"/>
  <c r="U90" i="41"/>
  <c r="V90" i="41" s="1"/>
  <c r="L90" i="41"/>
  <c r="M90" i="41" s="1"/>
  <c r="AD90" i="40"/>
  <c r="AE90" i="40" s="1"/>
  <c r="R90" i="40"/>
  <c r="S90" i="40" s="1"/>
  <c r="F90" i="40"/>
  <c r="G90" i="40" s="1"/>
  <c r="AA90" i="42"/>
  <c r="AB90" i="42" s="1"/>
  <c r="O90" i="42"/>
  <c r="P90" i="42" s="1"/>
  <c r="C90" i="42"/>
  <c r="D90" i="42" s="1"/>
  <c r="AA90" i="41"/>
  <c r="AB90" i="41" s="1"/>
  <c r="R90" i="41"/>
  <c r="S90" i="41" s="1"/>
  <c r="I90" i="41"/>
  <c r="J90" i="41" s="1"/>
  <c r="AA90" i="40"/>
  <c r="AB90" i="40" s="1"/>
  <c r="O90" i="40"/>
  <c r="P90" i="40" s="1"/>
  <c r="C90" i="40"/>
  <c r="D90" i="40" s="1"/>
  <c r="AJ90" i="42"/>
  <c r="AK90" i="42" s="1"/>
  <c r="F90" i="41"/>
  <c r="G90" i="41" s="1"/>
  <c r="X90" i="40"/>
  <c r="Y90" i="40" s="1"/>
  <c r="AJ90" i="39"/>
  <c r="AK90" i="39" s="1"/>
  <c r="X90" i="39"/>
  <c r="Y90" i="39" s="1"/>
  <c r="L90" i="39"/>
  <c r="M90" i="39" s="1"/>
  <c r="AD90" i="38"/>
  <c r="AE90" i="38" s="1"/>
  <c r="R90" i="38"/>
  <c r="S90" i="38" s="1"/>
  <c r="F90" i="38"/>
  <c r="G90" i="38" s="1"/>
  <c r="AJ90" i="37"/>
  <c r="AK90" i="37" s="1"/>
  <c r="AA90" i="37"/>
  <c r="AB90" i="37" s="1"/>
  <c r="O90" i="37"/>
  <c r="P90" i="37" s="1"/>
  <c r="F90" i="37"/>
  <c r="G90" i="37" s="1"/>
  <c r="X90" i="42"/>
  <c r="Y90" i="42" s="1"/>
  <c r="AJ90" i="41"/>
  <c r="AK90" i="41" s="1"/>
  <c r="L90" i="40"/>
  <c r="M90" i="40" s="1"/>
  <c r="AG90" i="39"/>
  <c r="AH90" i="39" s="1"/>
  <c r="U90" i="39"/>
  <c r="V90" i="39" s="1"/>
  <c r="I90" i="39"/>
  <c r="J90" i="39" s="1"/>
  <c r="AA90" i="38"/>
  <c r="AB90" i="38" s="1"/>
  <c r="O90" i="38"/>
  <c r="P90" i="38" s="1"/>
  <c r="C90" i="38"/>
  <c r="D90" i="38" s="1"/>
  <c r="X90" i="37"/>
  <c r="Y90" i="37" s="1"/>
  <c r="L90" i="37"/>
  <c r="M90" i="37" s="1"/>
  <c r="L90" i="42"/>
  <c r="M90" i="42" s="1"/>
  <c r="AD90" i="39"/>
  <c r="AE90" i="39" s="1"/>
  <c r="R90" i="39"/>
  <c r="S90" i="39" s="1"/>
  <c r="F90" i="39"/>
  <c r="G90" i="39" s="1"/>
  <c r="AJ90" i="38"/>
  <c r="AK90" i="38" s="1"/>
  <c r="X90" i="38"/>
  <c r="Y90" i="38" s="1"/>
  <c r="L90" i="38"/>
  <c r="M90" i="38" s="1"/>
  <c r="AG90" i="37"/>
  <c r="AH90" i="37" s="1"/>
  <c r="U90" i="37"/>
  <c r="V90" i="37" s="1"/>
  <c r="C90" i="37"/>
  <c r="D90" i="37" s="1"/>
  <c r="O90" i="41"/>
  <c r="P90" i="41" s="1"/>
  <c r="AJ90" i="40"/>
  <c r="AK90" i="40" s="1"/>
  <c r="AA90" i="39"/>
  <c r="AB90" i="39" s="1"/>
  <c r="O90" i="39"/>
  <c r="P90" i="39" s="1"/>
  <c r="C90" i="39"/>
  <c r="D90" i="39" s="1"/>
  <c r="AG90" i="38"/>
  <c r="AH90" i="38" s="1"/>
  <c r="U90" i="38"/>
  <c r="V90" i="38" s="1"/>
  <c r="I90" i="38"/>
  <c r="J90" i="38" s="1"/>
  <c r="AD90" i="37"/>
  <c r="AE90" i="37" s="1"/>
  <c r="R90" i="37"/>
  <c r="S90" i="37" s="1"/>
  <c r="I90" i="37"/>
  <c r="J90" i="37" s="1"/>
  <c r="AG90" i="36"/>
  <c r="AH90" i="36" s="1"/>
  <c r="U90" i="36"/>
  <c r="V90" i="36" s="1"/>
  <c r="I90" i="36"/>
  <c r="J90" i="36" s="1"/>
  <c r="AG90" i="35"/>
  <c r="AH90" i="35" s="1"/>
  <c r="U90" i="35"/>
  <c r="V90" i="35" s="1"/>
  <c r="I90" i="35"/>
  <c r="J90" i="35" s="1"/>
  <c r="AA90" i="34"/>
  <c r="AB90" i="34" s="1"/>
  <c r="O90" i="34"/>
  <c r="P90" i="34" s="1"/>
  <c r="C90" i="34"/>
  <c r="D90" i="34" s="1"/>
  <c r="AA90" i="36"/>
  <c r="AB90" i="36" s="1"/>
  <c r="O90" i="36"/>
  <c r="P90" i="36" s="1"/>
  <c r="C90" i="36"/>
  <c r="D90" i="36" s="1"/>
  <c r="AA90" i="35"/>
  <c r="AB90" i="35" s="1"/>
  <c r="O90" i="35"/>
  <c r="P90" i="35" s="1"/>
  <c r="C90" i="35"/>
  <c r="D90" i="35" s="1"/>
  <c r="AG90" i="34"/>
  <c r="AH90" i="34" s="1"/>
  <c r="U90" i="34"/>
  <c r="V90" i="34" s="1"/>
  <c r="I90" i="34"/>
  <c r="J90" i="34" s="1"/>
  <c r="AJ90" i="36"/>
  <c r="AK90" i="36" s="1"/>
  <c r="X90" i="36"/>
  <c r="Y90" i="36" s="1"/>
  <c r="L90" i="36"/>
  <c r="M90" i="36" s="1"/>
  <c r="AJ90" i="35"/>
  <c r="AK90" i="35" s="1"/>
  <c r="X90" i="35"/>
  <c r="Y90" i="35" s="1"/>
  <c r="L90" i="35"/>
  <c r="M90" i="35" s="1"/>
  <c r="AD90" i="34"/>
  <c r="AE90" i="34" s="1"/>
  <c r="R90" i="34"/>
  <c r="S90" i="34" s="1"/>
  <c r="F90" i="34"/>
  <c r="G90" i="34" s="1"/>
  <c r="AD90" i="36"/>
  <c r="AE90" i="36" s="1"/>
  <c r="R90" i="35"/>
  <c r="S90" i="35" s="1"/>
  <c r="X90" i="34"/>
  <c r="Y90" i="34" s="1"/>
  <c r="AD90" i="33"/>
  <c r="AE90" i="33" s="1"/>
  <c r="R90" i="33"/>
  <c r="S90" i="33" s="1"/>
  <c r="F90" i="33"/>
  <c r="G90" i="33" s="1"/>
  <c r="AA90" i="32"/>
  <c r="AB90" i="32" s="1"/>
  <c r="O90" i="32"/>
  <c r="P90" i="32" s="1"/>
  <c r="C90" i="32"/>
  <c r="D90" i="32" s="1"/>
  <c r="AJ90" i="31"/>
  <c r="AK90" i="31" s="1"/>
  <c r="X90" i="31"/>
  <c r="Y90" i="31" s="1"/>
  <c r="L90" i="31"/>
  <c r="M90" i="31" s="1"/>
  <c r="R90" i="36"/>
  <c r="S90" i="36" s="1"/>
  <c r="F90" i="35"/>
  <c r="G90" i="35" s="1"/>
  <c r="L90" i="34"/>
  <c r="M90" i="34" s="1"/>
  <c r="AA90" i="33"/>
  <c r="AB90" i="33" s="1"/>
  <c r="O90" i="33"/>
  <c r="P90" i="33" s="1"/>
  <c r="C90" i="33"/>
  <c r="D90" i="33" s="1"/>
  <c r="AJ90" i="32"/>
  <c r="AK90" i="32" s="1"/>
  <c r="X90" i="32"/>
  <c r="Y90" i="32" s="1"/>
  <c r="L90" i="32"/>
  <c r="M90" i="32" s="1"/>
  <c r="AG90" i="31"/>
  <c r="AH90" i="31" s="1"/>
  <c r="U90" i="31"/>
  <c r="V90" i="31" s="1"/>
  <c r="I90" i="31"/>
  <c r="J90" i="31" s="1"/>
  <c r="F90" i="36"/>
  <c r="G90" i="36" s="1"/>
  <c r="AJ90" i="33"/>
  <c r="AK90" i="33" s="1"/>
  <c r="X90" i="33"/>
  <c r="Y90" i="33" s="1"/>
  <c r="L90" i="33"/>
  <c r="M90" i="33" s="1"/>
  <c r="AG90" i="32"/>
  <c r="AH90" i="32" s="1"/>
  <c r="U90" i="32"/>
  <c r="V90" i="32" s="1"/>
  <c r="I90" i="32"/>
  <c r="J90" i="32" s="1"/>
  <c r="AD90" i="35"/>
  <c r="AE90" i="35" s="1"/>
  <c r="AJ90" i="34"/>
  <c r="AK90" i="34" s="1"/>
  <c r="AG90" i="33"/>
  <c r="AH90" i="33" s="1"/>
  <c r="U90" i="33"/>
  <c r="V90" i="33" s="1"/>
  <c r="I90" i="33"/>
  <c r="J90" i="33" s="1"/>
  <c r="AD90" i="32"/>
  <c r="AE90" i="32" s="1"/>
  <c r="R90" i="32"/>
  <c r="S90" i="32" s="1"/>
  <c r="F90" i="32"/>
  <c r="G90" i="32" s="1"/>
  <c r="AA90" i="31"/>
  <c r="AB90" i="31" s="1"/>
  <c r="O90" i="31"/>
  <c r="P90" i="31" s="1"/>
  <c r="C90" i="31"/>
  <c r="D90" i="31" s="1"/>
  <c r="AD90" i="31"/>
  <c r="AE90" i="31" s="1"/>
  <c r="AG90" i="30"/>
  <c r="AH90" i="30" s="1"/>
  <c r="U90" i="30"/>
  <c r="V90" i="30" s="1"/>
  <c r="L90" i="30"/>
  <c r="M90" i="30" s="1"/>
  <c r="AJ90" i="29"/>
  <c r="AK90" i="29" s="1"/>
  <c r="X90" i="29"/>
  <c r="Y90" i="29" s="1"/>
  <c r="L90" i="29"/>
  <c r="M90" i="29" s="1"/>
  <c r="AD90" i="28"/>
  <c r="AE90" i="28" s="1"/>
  <c r="R90" i="28"/>
  <c r="S90" i="28" s="1"/>
  <c r="F90" i="28"/>
  <c r="G90" i="28" s="1"/>
  <c r="AG90" i="27"/>
  <c r="AH90" i="27" s="1"/>
  <c r="U90" i="27"/>
  <c r="V90" i="27" s="1"/>
  <c r="I90" i="27"/>
  <c r="J90" i="27" s="1"/>
  <c r="AG90" i="26"/>
  <c r="AH90" i="26" s="1"/>
  <c r="L90" i="26"/>
  <c r="M90" i="26" s="1"/>
  <c r="C90" i="26"/>
  <c r="D90" i="26" s="1"/>
  <c r="AG90" i="25"/>
  <c r="AH90" i="25" s="1"/>
  <c r="U90" i="25"/>
  <c r="V90" i="25" s="1"/>
  <c r="I90" i="25"/>
  <c r="J90" i="25" s="1"/>
  <c r="R90" i="31"/>
  <c r="S90" i="31" s="1"/>
  <c r="AD90" i="30"/>
  <c r="AE90" i="30" s="1"/>
  <c r="R90" i="30"/>
  <c r="S90" i="30" s="1"/>
  <c r="C90" i="30"/>
  <c r="D90" i="30" s="1"/>
  <c r="AG90" i="29"/>
  <c r="AH90" i="29" s="1"/>
  <c r="U90" i="29"/>
  <c r="V90" i="29" s="1"/>
  <c r="I90" i="29"/>
  <c r="J90" i="29" s="1"/>
  <c r="AA90" i="28"/>
  <c r="AB90" i="28" s="1"/>
  <c r="O90" i="28"/>
  <c r="P90" i="28" s="1"/>
  <c r="C90" i="28"/>
  <c r="D90" i="28" s="1"/>
  <c r="AD90" i="27"/>
  <c r="AE90" i="27" s="1"/>
  <c r="R90" i="27"/>
  <c r="S90" i="27" s="1"/>
  <c r="F90" i="27"/>
  <c r="G90" i="27" s="1"/>
  <c r="AD90" i="26"/>
  <c r="AE90" i="26" s="1"/>
  <c r="U90" i="26"/>
  <c r="V90" i="26" s="1"/>
  <c r="AD90" i="25"/>
  <c r="AE90" i="25" s="1"/>
  <c r="R90" i="25"/>
  <c r="S90" i="25" s="1"/>
  <c r="F90" i="25"/>
  <c r="G90" i="25" s="1"/>
  <c r="AG90" i="24"/>
  <c r="AH90" i="24" s="1"/>
  <c r="X90" i="24"/>
  <c r="Y90" i="24" s="1"/>
  <c r="C90" i="24"/>
  <c r="D90" i="24" s="1"/>
  <c r="F90" i="31"/>
  <c r="G90" i="31" s="1"/>
  <c r="AJ90" i="30"/>
  <c r="AK90" i="30" s="1"/>
  <c r="AA90" i="30"/>
  <c r="AB90" i="30" s="1"/>
  <c r="I90" i="30"/>
  <c r="J90" i="30" s="1"/>
  <c r="AD90" i="29"/>
  <c r="AE90" i="29" s="1"/>
  <c r="R90" i="29"/>
  <c r="S90" i="29" s="1"/>
  <c r="F90" i="29"/>
  <c r="G90" i="29" s="1"/>
  <c r="AJ90" i="28"/>
  <c r="AK90" i="28" s="1"/>
  <c r="X90" i="28"/>
  <c r="Y90" i="28" s="1"/>
  <c r="L90" i="28"/>
  <c r="M90" i="28" s="1"/>
  <c r="AA90" i="27"/>
  <c r="AB90" i="27" s="1"/>
  <c r="O90" i="27"/>
  <c r="P90" i="27" s="1"/>
  <c r="C90" i="27"/>
  <c r="D90" i="27" s="1"/>
  <c r="AJ90" i="26"/>
  <c r="AK90" i="26" s="1"/>
  <c r="AA90" i="26"/>
  <c r="AB90" i="26" s="1"/>
  <c r="R90" i="26"/>
  <c r="S90" i="26" s="1"/>
  <c r="I90" i="26"/>
  <c r="J90" i="26" s="1"/>
  <c r="AA90" i="25"/>
  <c r="AB90" i="25" s="1"/>
  <c r="O90" i="25"/>
  <c r="P90" i="25" s="1"/>
  <c r="C90" i="25"/>
  <c r="D90" i="25" s="1"/>
  <c r="AD90" i="24"/>
  <c r="AE90" i="24" s="1"/>
  <c r="U90" i="24"/>
  <c r="V90" i="24" s="1"/>
  <c r="L90" i="24"/>
  <c r="M90" i="24" s="1"/>
  <c r="X90" i="30"/>
  <c r="Y90" i="30" s="1"/>
  <c r="O90" i="30"/>
  <c r="P90" i="30" s="1"/>
  <c r="F90" i="30"/>
  <c r="G90" i="30" s="1"/>
  <c r="AA90" i="29"/>
  <c r="AB90" i="29" s="1"/>
  <c r="O90" i="29"/>
  <c r="P90" i="29" s="1"/>
  <c r="C90" i="29"/>
  <c r="D90" i="29" s="1"/>
  <c r="AG90" i="28"/>
  <c r="AH90" i="28" s="1"/>
  <c r="U90" i="28"/>
  <c r="V90" i="28" s="1"/>
  <c r="I90" i="28"/>
  <c r="J90" i="28" s="1"/>
  <c r="AJ90" i="27"/>
  <c r="AK90" i="27" s="1"/>
  <c r="X90" i="27"/>
  <c r="Y90" i="27" s="1"/>
  <c r="L90" i="27"/>
  <c r="M90" i="27" s="1"/>
  <c r="X90" i="26"/>
  <c r="Y90" i="26" s="1"/>
  <c r="AJ90" i="25"/>
  <c r="AK90" i="25" s="1"/>
  <c r="F90" i="24"/>
  <c r="G90" i="24" s="1"/>
  <c r="AG90" i="22"/>
  <c r="AH90" i="22" s="1"/>
  <c r="U90" i="22"/>
  <c r="V90" i="22" s="1"/>
  <c r="I90" i="22"/>
  <c r="J90" i="22" s="1"/>
  <c r="AJ90" i="21"/>
  <c r="AK90" i="21" s="1"/>
  <c r="X90" i="21"/>
  <c r="Y90" i="21" s="1"/>
  <c r="L90" i="21"/>
  <c r="M90" i="21" s="1"/>
  <c r="AG90" i="20"/>
  <c r="AH90" i="20" s="1"/>
  <c r="U90" i="20"/>
  <c r="V90" i="20" s="1"/>
  <c r="I90" i="20"/>
  <c r="J90" i="20" s="1"/>
  <c r="AJ90" i="19"/>
  <c r="AK90" i="19" s="1"/>
  <c r="AA90" i="19"/>
  <c r="AB90" i="19" s="1"/>
  <c r="O90" i="19"/>
  <c r="P90" i="19" s="1"/>
  <c r="F90" i="19"/>
  <c r="G90" i="19" s="1"/>
  <c r="AA90" i="18"/>
  <c r="AB90" i="18" s="1"/>
  <c r="O90" i="18"/>
  <c r="P90" i="18" s="1"/>
  <c r="C90" i="18"/>
  <c r="D90" i="18" s="1"/>
  <c r="O90" i="26"/>
  <c r="P90" i="26" s="1"/>
  <c r="X90" i="25"/>
  <c r="Y90" i="25" s="1"/>
  <c r="R90" i="24"/>
  <c r="S90" i="24" s="1"/>
  <c r="AD90" i="22"/>
  <c r="AE90" i="22" s="1"/>
  <c r="R90" i="22"/>
  <c r="S90" i="22" s="1"/>
  <c r="F90" i="22"/>
  <c r="G90" i="22" s="1"/>
  <c r="AG90" i="21"/>
  <c r="AH90" i="21" s="1"/>
  <c r="U90" i="21"/>
  <c r="V90" i="21" s="1"/>
  <c r="I90" i="21"/>
  <c r="J90" i="21" s="1"/>
  <c r="AD90" i="20"/>
  <c r="AE90" i="20" s="1"/>
  <c r="R90" i="20"/>
  <c r="S90" i="20" s="1"/>
  <c r="F90" i="20"/>
  <c r="G90" i="20" s="1"/>
  <c r="AG90" i="19"/>
  <c r="AH90" i="19" s="1"/>
  <c r="X90" i="19"/>
  <c r="Y90" i="19" s="1"/>
  <c r="L90" i="19"/>
  <c r="M90" i="19" s="1"/>
  <c r="C90" i="19"/>
  <c r="D90" i="19" s="1"/>
  <c r="AJ90" i="18"/>
  <c r="AK90" i="18" s="1"/>
  <c r="X90" i="18"/>
  <c r="Y90" i="18" s="1"/>
  <c r="L90" i="18"/>
  <c r="M90" i="18" s="1"/>
  <c r="F90" i="26"/>
  <c r="G90" i="26" s="1"/>
  <c r="L90" i="25"/>
  <c r="M90" i="25" s="1"/>
  <c r="AJ90" i="24"/>
  <c r="AK90" i="24" s="1"/>
  <c r="O90" i="24"/>
  <c r="P90" i="24" s="1"/>
  <c r="AA90" i="24"/>
  <c r="AB90" i="24" s="1"/>
  <c r="I90" i="24"/>
  <c r="J90" i="24" s="1"/>
  <c r="AJ90" i="22"/>
  <c r="AK90" i="22" s="1"/>
  <c r="X90" i="22"/>
  <c r="Y90" i="22" s="1"/>
  <c r="L90" i="22"/>
  <c r="M90" i="22" s="1"/>
  <c r="AA90" i="21"/>
  <c r="AB90" i="21" s="1"/>
  <c r="O90" i="21"/>
  <c r="P90" i="21" s="1"/>
  <c r="C90" i="21"/>
  <c r="D90" i="21" s="1"/>
  <c r="AJ90" i="20"/>
  <c r="AK90" i="20" s="1"/>
  <c r="X90" i="20"/>
  <c r="Y90" i="20" s="1"/>
  <c r="L90" i="20"/>
  <c r="M90" i="20" s="1"/>
  <c r="AD90" i="19"/>
  <c r="AE90" i="19" s="1"/>
  <c r="R90" i="19"/>
  <c r="S90" i="19" s="1"/>
  <c r="AH26" i="48"/>
  <c r="AI26" i="48" s="1"/>
  <c r="AB26" i="48"/>
  <c r="AC26" i="48" s="1"/>
  <c r="V26" i="48"/>
  <c r="W26" i="48" s="1"/>
  <c r="P26" i="48"/>
  <c r="Q26" i="48" s="1"/>
  <c r="J26" i="48"/>
  <c r="D26" i="48"/>
  <c r="E26" i="48" s="1"/>
  <c r="S26" i="48"/>
  <c r="T26" i="48" s="1"/>
  <c r="Y26" i="48"/>
  <c r="Z26" i="48" s="1"/>
  <c r="M26" i="48"/>
  <c r="N26" i="48" s="1"/>
  <c r="AH26" i="47"/>
  <c r="AI26" i="47" s="1"/>
  <c r="AB26" i="47"/>
  <c r="AC26" i="47" s="1"/>
  <c r="V26" i="47"/>
  <c r="W26" i="47" s="1"/>
  <c r="P26" i="47"/>
  <c r="Q26" i="47" s="1"/>
  <c r="J26" i="47"/>
  <c r="D26" i="47"/>
  <c r="E26" i="47" s="1"/>
  <c r="G26" i="48"/>
  <c r="AK26" i="48"/>
  <c r="AL26" i="48" s="1"/>
  <c r="AK26" i="47"/>
  <c r="AL26" i="47" s="1"/>
  <c r="AE26" i="47"/>
  <c r="AF26" i="47" s="1"/>
  <c r="Y26" i="47"/>
  <c r="Z26" i="47" s="1"/>
  <c r="S26" i="47"/>
  <c r="T26" i="47" s="1"/>
  <c r="M26" i="47"/>
  <c r="N26" i="47" s="1"/>
  <c r="G26" i="47"/>
  <c r="AE26" i="48"/>
  <c r="AF26" i="48" s="1"/>
  <c r="AK26" i="46"/>
  <c r="AB26" i="46"/>
  <c r="AC26" i="46" s="1"/>
  <c r="M26" i="46"/>
  <c r="N26" i="46" s="1"/>
  <c r="D26" i="46"/>
  <c r="E26" i="46" s="1"/>
  <c r="AH26" i="46"/>
  <c r="AI26" i="46" s="1"/>
  <c r="S26" i="46"/>
  <c r="T26" i="46" s="1"/>
  <c r="J26" i="46"/>
  <c r="Y26" i="46"/>
  <c r="Z26" i="46" s="1"/>
  <c r="P26" i="46"/>
  <c r="Q26" i="46" s="1"/>
  <c r="AE26" i="46"/>
  <c r="AF26" i="46" s="1"/>
  <c r="V26" i="46"/>
  <c r="W26" i="46" s="1"/>
  <c r="G26" i="46"/>
  <c r="AK26" i="45"/>
  <c r="AL26" i="45" s="1"/>
  <c r="AE26" i="45"/>
  <c r="AF26" i="45" s="1"/>
  <c r="Y26" i="45"/>
  <c r="Z26" i="45" s="1"/>
  <c r="S26" i="45"/>
  <c r="T26" i="45" s="1"/>
  <c r="M26" i="45"/>
  <c r="N26" i="45" s="1"/>
  <c r="G26" i="45"/>
  <c r="AE26" i="44"/>
  <c r="AF26" i="44" s="1"/>
  <c r="P26" i="44"/>
  <c r="Q26" i="44" s="1"/>
  <c r="G26" i="44"/>
  <c r="AK26" i="44"/>
  <c r="AL26" i="44" s="1"/>
  <c r="V26" i="44"/>
  <c r="W26" i="44" s="1"/>
  <c r="M26" i="44"/>
  <c r="N26" i="44" s="1"/>
  <c r="AH26" i="45"/>
  <c r="AI26" i="45" s="1"/>
  <c r="AB26" i="45"/>
  <c r="AC26" i="45" s="1"/>
  <c r="V26" i="45"/>
  <c r="W26" i="45" s="1"/>
  <c r="P26" i="45"/>
  <c r="Q26" i="45" s="1"/>
  <c r="J26" i="45"/>
  <c r="D26" i="45"/>
  <c r="E26" i="45" s="1"/>
  <c r="AB26" i="44"/>
  <c r="AC26" i="44" s="1"/>
  <c r="S26" i="44"/>
  <c r="T26" i="44" s="1"/>
  <c r="D26" i="44"/>
  <c r="E26" i="44" s="1"/>
  <c r="AH26" i="44"/>
  <c r="AI26" i="44" s="1"/>
  <c r="Y26" i="44"/>
  <c r="Z26" i="44" s="1"/>
  <c r="J26" i="44"/>
  <c r="AK26" i="42"/>
  <c r="AL26" i="42" s="1"/>
  <c r="Y26" i="42"/>
  <c r="Z26" i="42" s="1"/>
  <c r="M26" i="42"/>
  <c r="N26" i="42" s="1"/>
  <c r="AH26" i="43"/>
  <c r="AI26" i="43" s="1"/>
  <c r="AB26" i="43"/>
  <c r="AC26" i="43" s="1"/>
  <c r="V26" i="43"/>
  <c r="W26" i="43" s="1"/>
  <c r="P26" i="43"/>
  <c r="Q26" i="43" s="1"/>
  <c r="J26" i="43"/>
  <c r="D26" i="43"/>
  <c r="E26" i="43" s="1"/>
  <c r="AH26" i="42"/>
  <c r="AI26" i="42" s="1"/>
  <c r="V26" i="42"/>
  <c r="W26" i="42" s="1"/>
  <c r="J26" i="42"/>
  <c r="AH26" i="41"/>
  <c r="AI26" i="41" s="1"/>
  <c r="AB26" i="41"/>
  <c r="AC26" i="41" s="1"/>
  <c r="V26" i="41"/>
  <c r="W26" i="41" s="1"/>
  <c r="P26" i="41"/>
  <c r="Q26" i="41" s="1"/>
  <c r="J26" i="41"/>
  <c r="D26" i="41"/>
  <c r="E26" i="41" s="1"/>
  <c r="AE26" i="42"/>
  <c r="AF26" i="42" s="1"/>
  <c r="S26" i="42"/>
  <c r="T26" i="42" s="1"/>
  <c r="G26" i="42"/>
  <c r="K26" i="42" s="1"/>
  <c r="AE26" i="43"/>
  <c r="AF26" i="43" s="1"/>
  <c r="G26" i="43"/>
  <c r="AB26" i="42"/>
  <c r="AC26" i="42" s="1"/>
  <c r="Y26" i="41"/>
  <c r="Z26" i="41" s="1"/>
  <c r="AB26" i="40"/>
  <c r="AC26" i="40" s="1"/>
  <c r="S26" i="40"/>
  <c r="T26" i="40" s="1"/>
  <c r="J26" i="40"/>
  <c r="AK26" i="39"/>
  <c r="AL26" i="39" s="1"/>
  <c r="AE26" i="39"/>
  <c r="AF26" i="39" s="1"/>
  <c r="Y26" i="39"/>
  <c r="Z26" i="39" s="1"/>
  <c r="S26" i="39"/>
  <c r="T26" i="39" s="1"/>
  <c r="M26" i="39"/>
  <c r="N26" i="39" s="1"/>
  <c r="G26" i="39"/>
  <c r="Y26" i="38"/>
  <c r="Z26" i="38" s="1"/>
  <c r="P26" i="38"/>
  <c r="Q26" i="38" s="1"/>
  <c r="J26" i="38"/>
  <c r="Y26" i="43"/>
  <c r="Z26" i="43" s="1"/>
  <c r="P26" i="42"/>
  <c r="Q26" i="42" s="1"/>
  <c r="S26" i="41"/>
  <c r="T26" i="41" s="1"/>
  <c r="AH26" i="40"/>
  <c r="AI26" i="40" s="1"/>
  <c r="Y26" i="40"/>
  <c r="Z26" i="40" s="1"/>
  <c r="G26" i="40"/>
  <c r="K26" i="40" s="1"/>
  <c r="AE26" i="38"/>
  <c r="AF26" i="38" s="1"/>
  <c r="V26" i="38"/>
  <c r="W26" i="38" s="1"/>
  <c r="S26" i="43"/>
  <c r="T26" i="43" s="1"/>
  <c r="D26" i="42"/>
  <c r="E26" i="42" s="1"/>
  <c r="AK26" i="41"/>
  <c r="AL26" i="41" s="1"/>
  <c r="M26" i="41"/>
  <c r="N26" i="41" s="1"/>
  <c r="AE26" i="40"/>
  <c r="AF26" i="40" s="1"/>
  <c r="P26" i="40"/>
  <c r="Q26" i="40" s="1"/>
  <c r="AH26" i="39"/>
  <c r="AI26" i="39" s="1"/>
  <c r="AB26" i="39"/>
  <c r="AC26" i="39" s="1"/>
  <c r="V26" i="39"/>
  <c r="W26" i="39" s="1"/>
  <c r="P26" i="39"/>
  <c r="Q26" i="39" s="1"/>
  <c r="J26" i="39"/>
  <c r="D26" i="39"/>
  <c r="E26" i="39" s="1"/>
  <c r="AK26" i="38"/>
  <c r="AL26" i="38" s="1"/>
  <c r="AB26" i="38"/>
  <c r="AC26" i="38" s="1"/>
  <c r="M26" i="38"/>
  <c r="N26" i="38" s="1"/>
  <c r="G26" i="38"/>
  <c r="AK26" i="43"/>
  <c r="AL26" i="43" s="1"/>
  <c r="M26" i="43"/>
  <c r="N26" i="43" s="1"/>
  <c r="AE26" i="41"/>
  <c r="AF26" i="41" s="1"/>
  <c r="G26" i="41"/>
  <c r="AK26" i="40"/>
  <c r="AL26" i="40" s="1"/>
  <c r="V26" i="40"/>
  <c r="W26" i="40" s="1"/>
  <c r="M26" i="40"/>
  <c r="N26" i="40" s="1"/>
  <c r="D26" i="40"/>
  <c r="E26" i="40" s="1"/>
  <c r="AH26" i="38"/>
  <c r="AI26" i="38" s="1"/>
  <c r="S26" i="38"/>
  <c r="T26" i="38" s="1"/>
  <c r="D26" i="38"/>
  <c r="E26" i="38" s="1"/>
  <c r="AH26" i="37"/>
  <c r="AI26" i="37" s="1"/>
  <c r="P26" i="37"/>
  <c r="Q26" i="37" s="1"/>
  <c r="G26" i="37"/>
  <c r="AH26" i="35"/>
  <c r="AI26" i="35" s="1"/>
  <c r="AB26" i="35"/>
  <c r="AC26" i="35" s="1"/>
  <c r="V26" i="35"/>
  <c r="W26" i="35" s="1"/>
  <c r="P26" i="35"/>
  <c r="Q26" i="35" s="1"/>
  <c r="J26" i="35"/>
  <c r="D26" i="35"/>
  <c r="E26" i="35" s="1"/>
  <c r="AE26" i="37"/>
  <c r="AF26" i="37" s="1"/>
  <c r="V26" i="37"/>
  <c r="W26" i="37" s="1"/>
  <c r="M26" i="37"/>
  <c r="N26" i="37" s="1"/>
  <c r="AB26" i="37"/>
  <c r="AC26" i="37" s="1"/>
  <c r="S26" i="37"/>
  <c r="T26" i="37" s="1"/>
  <c r="D26" i="37"/>
  <c r="E26" i="37" s="1"/>
  <c r="AK26" i="35"/>
  <c r="AL26" i="35" s="1"/>
  <c r="AE26" i="35"/>
  <c r="AF26" i="35" s="1"/>
  <c r="Y26" i="35"/>
  <c r="Z26" i="35" s="1"/>
  <c r="S26" i="35"/>
  <c r="T26" i="35" s="1"/>
  <c r="M26" i="35"/>
  <c r="N26" i="35" s="1"/>
  <c r="G26" i="35"/>
  <c r="AK26" i="37"/>
  <c r="AL26" i="37" s="1"/>
  <c r="Y26" i="37"/>
  <c r="Z26" i="37" s="1"/>
  <c r="J26" i="37"/>
  <c r="AH26" i="36"/>
  <c r="AI26" i="36" s="1"/>
  <c r="AB26" i="36"/>
  <c r="AC26" i="36" s="1"/>
  <c r="V26" i="36"/>
  <c r="W26" i="36" s="1"/>
  <c r="P26" i="36"/>
  <c r="Q26" i="36" s="1"/>
  <c r="J26" i="36"/>
  <c r="D26" i="36"/>
  <c r="E26" i="36" s="1"/>
  <c r="Y26" i="36"/>
  <c r="Z26" i="36" s="1"/>
  <c r="AK26" i="34"/>
  <c r="AL26" i="34" s="1"/>
  <c r="AB26" i="34"/>
  <c r="AC26" i="34" s="1"/>
  <c r="M26" i="34"/>
  <c r="N26" i="34" s="1"/>
  <c r="D26" i="34"/>
  <c r="E26" i="34" s="1"/>
  <c r="AB26" i="33"/>
  <c r="AC26" i="33" s="1"/>
  <c r="P26" i="33"/>
  <c r="Q26" i="33" s="1"/>
  <c r="D26" i="33"/>
  <c r="E26" i="33" s="1"/>
  <c r="S26" i="36"/>
  <c r="T26" i="36" s="1"/>
  <c r="AH26" i="34"/>
  <c r="AI26" i="34" s="1"/>
  <c r="S26" i="34"/>
  <c r="T26" i="34" s="1"/>
  <c r="J26" i="34"/>
  <c r="AK26" i="33"/>
  <c r="AL26" i="33" s="1"/>
  <c r="Y26" i="33"/>
  <c r="Z26" i="33" s="1"/>
  <c r="M26" i="33"/>
  <c r="N26" i="33" s="1"/>
  <c r="AK26" i="32"/>
  <c r="AL26" i="32" s="1"/>
  <c r="AE26" i="32"/>
  <c r="AF26" i="32" s="1"/>
  <c r="Y26" i="32"/>
  <c r="Z26" i="32" s="1"/>
  <c r="S26" i="32"/>
  <c r="T26" i="32" s="1"/>
  <c r="M26" i="32"/>
  <c r="N26" i="32" s="1"/>
  <c r="G26" i="32"/>
  <c r="AK26" i="36"/>
  <c r="AL26" i="36" s="1"/>
  <c r="M26" i="36"/>
  <c r="N26" i="36" s="1"/>
  <c r="Y26" i="34"/>
  <c r="Z26" i="34" s="1"/>
  <c r="P26" i="34"/>
  <c r="Q26" i="34" s="1"/>
  <c r="AH26" i="33"/>
  <c r="AI26" i="33" s="1"/>
  <c r="V26" i="33"/>
  <c r="W26" i="33" s="1"/>
  <c r="J26" i="33"/>
  <c r="AE26" i="36"/>
  <c r="G26" i="36"/>
  <c r="AE26" i="34"/>
  <c r="AF26" i="34" s="1"/>
  <c r="V26" i="34"/>
  <c r="W26" i="34" s="1"/>
  <c r="G26" i="34"/>
  <c r="AE26" i="33"/>
  <c r="AF26" i="33" s="1"/>
  <c r="S26" i="33"/>
  <c r="T26" i="33" s="1"/>
  <c r="G26" i="33"/>
  <c r="K26" i="33" s="1"/>
  <c r="AH26" i="32"/>
  <c r="AI26" i="32" s="1"/>
  <c r="AB26" i="32"/>
  <c r="AC26" i="32" s="1"/>
  <c r="V26" i="32"/>
  <c r="W26" i="32" s="1"/>
  <c r="P26" i="32"/>
  <c r="Q26" i="32" s="1"/>
  <c r="J26" i="32"/>
  <c r="D26" i="32"/>
  <c r="E26" i="32" s="1"/>
  <c r="AE26" i="31"/>
  <c r="AF26" i="31" s="1"/>
  <c r="V26" i="31"/>
  <c r="W26" i="31" s="1"/>
  <c r="G26" i="31"/>
  <c r="AH26" i="30"/>
  <c r="AI26" i="30" s="1"/>
  <c r="S26" i="30"/>
  <c r="T26" i="30" s="1"/>
  <c r="D26" i="30"/>
  <c r="E26" i="30" s="1"/>
  <c r="AH26" i="28"/>
  <c r="AI26" i="28" s="1"/>
  <c r="S26" i="28"/>
  <c r="T26" i="28" s="1"/>
  <c r="J26" i="28"/>
  <c r="AH26" i="27"/>
  <c r="AI26" i="27" s="1"/>
  <c r="AB26" i="27"/>
  <c r="AC26" i="27" s="1"/>
  <c r="V26" i="27"/>
  <c r="W26" i="27" s="1"/>
  <c r="P26" i="27"/>
  <c r="Q26" i="27" s="1"/>
  <c r="J26" i="27"/>
  <c r="D26" i="27"/>
  <c r="E26" i="27" s="1"/>
  <c r="Y26" i="26"/>
  <c r="Z26" i="26" s="1"/>
  <c r="P26" i="26"/>
  <c r="Q26" i="26" s="1"/>
  <c r="J26" i="26"/>
  <c r="AK26" i="31"/>
  <c r="AL26" i="31" s="1"/>
  <c r="AB26" i="31"/>
  <c r="AC26" i="31" s="1"/>
  <c r="M26" i="31"/>
  <c r="N26" i="31" s="1"/>
  <c r="D26" i="31"/>
  <c r="E26" i="31" s="1"/>
  <c r="Y26" i="30"/>
  <c r="Z26" i="30" s="1"/>
  <c r="P26" i="30"/>
  <c r="Q26" i="30" s="1"/>
  <c r="J26" i="30"/>
  <c r="AH26" i="29"/>
  <c r="AI26" i="29" s="1"/>
  <c r="AB26" i="29"/>
  <c r="AC26" i="29" s="1"/>
  <c r="V26" i="29"/>
  <c r="W26" i="29" s="1"/>
  <c r="P26" i="29"/>
  <c r="Q26" i="29" s="1"/>
  <c r="J26" i="29"/>
  <c r="D26" i="29"/>
  <c r="E26" i="29" s="1"/>
  <c r="Y26" i="28"/>
  <c r="Z26" i="28" s="1"/>
  <c r="P26" i="28"/>
  <c r="Q26" i="28" s="1"/>
  <c r="AE26" i="26"/>
  <c r="AF26" i="26" s="1"/>
  <c r="V26" i="26"/>
  <c r="W26" i="26" s="1"/>
  <c r="AK26" i="25"/>
  <c r="AL26" i="25" s="1"/>
  <c r="AB26" i="25"/>
  <c r="AC26" i="25" s="1"/>
  <c r="M26" i="25"/>
  <c r="N26" i="25" s="1"/>
  <c r="D26" i="25"/>
  <c r="E26" i="25" s="1"/>
  <c r="AH26" i="31"/>
  <c r="AI26" i="31" s="1"/>
  <c r="S26" i="31"/>
  <c r="T26" i="31" s="1"/>
  <c r="J26" i="31"/>
  <c r="AE26" i="30"/>
  <c r="AF26" i="30" s="1"/>
  <c r="V26" i="30"/>
  <c r="W26" i="30" s="1"/>
  <c r="AE26" i="28"/>
  <c r="AF26" i="28" s="1"/>
  <c r="V26" i="28"/>
  <c r="W26" i="28" s="1"/>
  <c r="G26" i="28"/>
  <c r="AK26" i="27"/>
  <c r="AL26" i="27" s="1"/>
  <c r="AE26" i="27"/>
  <c r="AF26" i="27" s="1"/>
  <c r="Y26" i="27"/>
  <c r="Z26" i="27" s="1"/>
  <c r="S26" i="27"/>
  <c r="T26" i="27" s="1"/>
  <c r="M26" i="27"/>
  <c r="N26" i="27" s="1"/>
  <c r="G26" i="27"/>
  <c r="AK26" i="26"/>
  <c r="AL26" i="26" s="1"/>
  <c r="AB26" i="26"/>
  <c r="AC26" i="26" s="1"/>
  <c r="M26" i="26"/>
  <c r="N26" i="26" s="1"/>
  <c r="G26" i="26"/>
  <c r="AH26" i="25"/>
  <c r="AI26" i="25" s="1"/>
  <c r="S26" i="25"/>
  <c r="T26" i="25" s="1"/>
  <c r="J26" i="25"/>
  <c r="Y26" i="31"/>
  <c r="Z26" i="31" s="1"/>
  <c r="P26" i="31"/>
  <c r="Q26" i="31" s="1"/>
  <c r="AK26" i="30"/>
  <c r="AB26" i="30"/>
  <c r="AC26" i="30" s="1"/>
  <c r="M26" i="30"/>
  <c r="N26" i="30" s="1"/>
  <c r="G26" i="30"/>
  <c r="AK26" i="29"/>
  <c r="AL26" i="29" s="1"/>
  <c r="AE26" i="29"/>
  <c r="AF26" i="29" s="1"/>
  <c r="Y26" i="29"/>
  <c r="Z26" i="29" s="1"/>
  <c r="S26" i="29"/>
  <c r="T26" i="29" s="1"/>
  <c r="M26" i="29"/>
  <c r="N26" i="29" s="1"/>
  <c r="G26" i="29"/>
  <c r="AK26" i="28"/>
  <c r="AL26" i="28" s="1"/>
  <c r="AB26" i="28"/>
  <c r="AC26" i="28" s="1"/>
  <c r="M26" i="28"/>
  <c r="N26" i="28" s="1"/>
  <c r="D26" i="28"/>
  <c r="E26" i="28" s="1"/>
  <c r="S26" i="26"/>
  <c r="T26" i="26" s="1"/>
  <c r="V26" i="25"/>
  <c r="W26" i="25" s="1"/>
  <c r="G26" i="25"/>
  <c r="Y26" i="22"/>
  <c r="Z26" i="22" s="1"/>
  <c r="P26" i="22"/>
  <c r="Q26" i="22" s="1"/>
  <c r="AH26" i="21"/>
  <c r="AI26" i="21" s="1"/>
  <c r="V26" i="21"/>
  <c r="W26" i="21" s="1"/>
  <c r="D26" i="21"/>
  <c r="E26" i="21" s="1"/>
  <c r="AE26" i="20"/>
  <c r="AF26" i="20" s="1"/>
  <c r="P26" i="20"/>
  <c r="Q26" i="20" s="1"/>
  <c r="G26" i="20"/>
  <c r="AK26" i="19"/>
  <c r="AL26" i="19" s="1"/>
  <c r="V26" i="19"/>
  <c r="W26" i="19" s="1"/>
  <c r="M26" i="19"/>
  <c r="N26" i="19" s="1"/>
  <c r="P26" i="25"/>
  <c r="Q26" i="25" s="1"/>
  <c r="AK26" i="24"/>
  <c r="AL26" i="24" s="1"/>
  <c r="AE26" i="24"/>
  <c r="AF26" i="24" s="1"/>
  <c r="Y26" i="24"/>
  <c r="Z26" i="24" s="1"/>
  <c r="S26" i="24"/>
  <c r="T26" i="24" s="1"/>
  <c r="M26" i="24"/>
  <c r="N26" i="24" s="1"/>
  <c r="G26" i="24"/>
  <c r="AE26" i="22"/>
  <c r="AF26" i="22" s="1"/>
  <c r="V26" i="22"/>
  <c r="W26" i="22" s="1"/>
  <c r="G26" i="22"/>
  <c r="AE26" i="21"/>
  <c r="AF26" i="21" s="1"/>
  <c r="M26" i="21"/>
  <c r="N26" i="21" s="1"/>
  <c r="AK26" i="20"/>
  <c r="AL26" i="20" s="1"/>
  <c r="V26" i="20"/>
  <c r="W26" i="20" s="1"/>
  <c r="M26" i="20"/>
  <c r="N26" i="20" s="1"/>
  <c r="AB26" i="19"/>
  <c r="AC26" i="19" s="1"/>
  <c r="S26" i="19"/>
  <c r="T26" i="19" s="1"/>
  <c r="D26" i="19"/>
  <c r="E26" i="19" s="1"/>
  <c r="AH26" i="26"/>
  <c r="AI26" i="26" s="1"/>
  <c r="D26" i="26"/>
  <c r="E26" i="26" s="1"/>
  <c r="AE26" i="25"/>
  <c r="AF26" i="25" s="1"/>
  <c r="Y26" i="25"/>
  <c r="Z26" i="25" s="1"/>
  <c r="AH26" i="24"/>
  <c r="AI26" i="24" s="1"/>
  <c r="AB26" i="24"/>
  <c r="AC26" i="24" s="1"/>
  <c r="V26" i="24"/>
  <c r="W26" i="24" s="1"/>
  <c r="P26" i="24"/>
  <c r="Q26" i="24" s="1"/>
  <c r="J26" i="24"/>
  <c r="D26" i="24"/>
  <c r="E26" i="24" s="1"/>
  <c r="AH26" i="22"/>
  <c r="AI26" i="22" s="1"/>
  <c r="S26" i="22"/>
  <c r="T26" i="22" s="1"/>
  <c r="J26" i="22"/>
  <c r="AK26" i="21"/>
  <c r="AL26" i="21" s="1"/>
  <c r="Y26" i="21"/>
  <c r="Z26" i="21" s="1"/>
  <c r="P26" i="21"/>
  <c r="Q26" i="21" s="1"/>
  <c r="G26" i="21"/>
  <c r="K26" i="21" s="1"/>
  <c r="AH26" i="20"/>
  <c r="AI26" i="20" s="1"/>
  <c r="Y26" i="20"/>
  <c r="Z26" i="20" s="1"/>
  <c r="J26" i="20"/>
  <c r="G26" i="9"/>
  <c r="M26" i="9"/>
  <c r="N26" i="9" s="1"/>
  <c r="AB26" i="9"/>
  <c r="AC26" i="9" s="1"/>
  <c r="AK26" i="9"/>
  <c r="AL26" i="9" s="1"/>
  <c r="V27" i="9"/>
  <c r="W27" i="9" s="1"/>
  <c r="AE27" i="9"/>
  <c r="AF27" i="9" s="1"/>
  <c r="I90" i="9"/>
  <c r="J90" i="9" s="1"/>
  <c r="R90" i="9"/>
  <c r="S90" i="9" s="1"/>
  <c r="AG90" i="9"/>
  <c r="AH90" i="9" s="1"/>
  <c r="F91" i="9"/>
  <c r="G91" i="9" s="1"/>
  <c r="U91" i="9"/>
  <c r="V91" i="9" s="1"/>
  <c r="AD91" i="9"/>
  <c r="AE91" i="9" s="1"/>
  <c r="G26" i="10"/>
  <c r="K26" i="10" s="1"/>
  <c r="S26" i="10"/>
  <c r="T26" i="10" s="1"/>
  <c r="AE26" i="10"/>
  <c r="AF26" i="10" s="1"/>
  <c r="G27" i="10"/>
  <c r="K27" i="10" s="1"/>
  <c r="S27" i="10"/>
  <c r="T27" i="10" s="1"/>
  <c r="AE27" i="10"/>
  <c r="AF27" i="10" s="1"/>
  <c r="I90" i="10"/>
  <c r="J90" i="10" s="1"/>
  <c r="U90" i="10"/>
  <c r="V90" i="10" s="1"/>
  <c r="AG90" i="10"/>
  <c r="AH90" i="10" s="1"/>
  <c r="I91" i="10"/>
  <c r="J91" i="10" s="1"/>
  <c r="U91" i="10"/>
  <c r="V91" i="10" s="1"/>
  <c r="AG91" i="10"/>
  <c r="AH91" i="10" s="1"/>
  <c r="F91" i="11"/>
  <c r="G91" i="11" s="1"/>
  <c r="R91" i="11"/>
  <c r="S91" i="11" s="1"/>
  <c r="AD91" i="11"/>
  <c r="AE91" i="11" s="1"/>
  <c r="F92" i="11"/>
  <c r="G92" i="11" s="1"/>
  <c r="R92" i="11"/>
  <c r="S92" i="11" s="1"/>
  <c r="AD92" i="11"/>
  <c r="AE92" i="11" s="1"/>
  <c r="G26" i="12"/>
  <c r="M26" i="12"/>
  <c r="N26" i="12" s="1"/>
  <c r="AB26" i="12"/>
  <c r="AC26" i="12" s="1"/>
  <c r="AK26" i="12"/>
  <c r="AL26" i="12" s="1"/>
  <c r="V27" i="12"/>
  <c r="W27" i="12" s="1"/>
  <c r="AE27" i="12"/>
  <c r="AF27" i="12" s="1"/>
  <c r="I90" i="12"/>
  <c r="J90" i="12" s="1"/>
  <c r="U90" i="12"/>
  <c r="V90" i="12" s="1"/>
  <c r="AG90" i="12"/>
  <c r="AH90" i="12" s="1"/>
  <c r="I91" i="12"/>
  <c r="J91" i="12" s="1"/>
  <c r="U91" i="12"/>
  <c r="V91" i="12" s="1"/>
  <c r="AG91" i="12"/>
  <c r="AH91" i="12" s="1"/>
  <c r="J26" i="13"/>
  <c r="V26" i="13"/>
  <c r="W26" i="13" s="1"/>
  <c r="AH26" i="13"/>
  <c r="AI26" i="13" s="1"/>
  <c r="J27" i="13"/>
  <c r="V27" i="13"/>
  <c r="W27" i="13" s="1"/>
  <c r="AH27" i="13"/>
  <c r="AI27" i="13" s="1"/>
  <c r="I90" i="13"/>
  <c r="J90" i="13" s="1"/>
  <c r="U90" i="13"/>
  <c r="V90" i="13" s="1"/>
  <c r="AG90" i="13"/>
  <c r="AH90" i="13" s="1"/>
  <c r="I91" i="13"/>
  <c r="J91" i="13" s="1"/>
  <c r="U91" i="13"/>
  <c r="V91" i="13" s="1"/>
  <c r="AG91" i="13"/>
  <c r="AH91" i="13" s="1"/>
  <c r="F90" i="15"/>
  <c r="G90" i="15" s="1"/>
  <c r="O90" i="15"/>
  <c r="P90" i="15" s="1"/>
  <c r="X90" i="15"/>
  <c r="Y90" i="15" s="1"/>
  <c r="F91" i="15"/>
  <c r="G91" i="15" s="1"/>
  <c r="R91" i="15"/>
  <c r="S91" i="15" s="1"/>
  <c r="AA91" i="15"/>
  <c r="AB91" i="15" s="1"/>
  <c r="AJ91" i="15"/>
  <c r="AK91" i="15" s="1"/>
  <c r="M26" i="16"/>
  <c r="N26" i="16" s="1"/>
  <c r="Y26" i="16"/>
  <c r="Z26" i="16" s="1"/>
  <c r="AK26" i="16"/>
  <c r="AL26" i="16" s="1"/>
  <c r="M27" i="16"/>
  <c r="N27" i="16" s="1"/>
  <c r="Y27" i="16"/>
  <c r="Z27" i="16" s="1"/>
  <c r="AK27" i="16"/>
  <c r="AL27" i="16" s="1"/>
  <c r="L90" i="16"/>
  <c r="M90" i="16" s="1"/>
  <c r="X90" i="16"/>
  <c r="Y90" i="16" s="1"/>
  <c r="AJ90" i="16"/>
  <c r="AK90" i="16" s="1"/>
  <c r="L91" i="16"/>
  <c r="M91" i="16" s="1"/>
  <c r="X91" i="16"/>
  <c r="Y91" i="16" s="1"/>
  <c r="AJ91" i="16"/>
  <c r="AK91" i="16" s="1"/>
  <c r="G26" i="17"/>
  <c r="V26" i="17"/>
  <c r="W26" i="17" s="1"/>
  <c r="AE26" i="17"/>
  <c r="AF26" i="17" s="1"/>
  <c r="J27" i="17"/>
  <c r="S27" i="17"/>
  <c r="T27" i="17" s="1"/>
  <c r="AH27" i="17"/>
  <c r="AI27" i="17" s="1"/>
  <c r="F90" i="17"/>
  <c r="G90" i="17" s="1"/>
  <c r="R90" i="17"/>
  <c r="S90" i="17" s="1"/>
  <c r="AD90" i="17"/>
  <c r="AE90" i="17" s="1"/>
  <c r="F91" i="17"/>
  <c r="G91" i="17" s="1"/>
  <c r="R91" i="17"/>
  <c r="S91" i="17" s="1"/>
  <c r="AD91" i="17"/>
  <c r="AE91" i="17" s="1"/>
  <c r="O17" i="18"/>
  <c r="AE27" i="18"/>
  <c r="AF27" i="18" s="1"/>
  <c r="U90" i="18"/>
  <c r="V90" i="18" s="1"/>
  <c r="I91" i="18"/>
  <c r="J91" i="18" s="1"/>
  <c r="AG91" i="18"/>
  <c r="AH91" i="18" s="1"/>
  <c r="AH26" i="19"/>
  <c r="AI26" i="19" s="1"/>
  <c r="M27" i="19"/>
  <c r="N27" i="19" s="1"/>
  <c r="F91" i="19"/>
  <c r="G91" i="19" s="1"/>
  <c r="G27" i="20"/>
  <c r="S26" i="21"/>
  <c r="T26" i="21" s="1"/>
  <c r="V27" i="21"/>
  <c r="W27" i="21" s="1"/>
  <c r="AD90" i="21"/>
  <c r="AE90" i="21" s="1"/>
  <c r="M26" i="22"/>
  <c r="N26" i="22" s="1"/>
  <c r="AA90" i="22"/>
  <c r="AB90" i="22" s="1"/>
  <c r="AD91" i="48"/>
  <c r="AE91" i="48" s="1"/>
  <c r="U91" i="48"/>
  <c r="V91" i="48" s="1"/>
  <c r="F91" i="48"/>
  <c r="G91" i="48" s="1"/>
  <c r="AA91" i="47"/>
  <c r="AB91" i="47" s="1"/>
  <c r="O91" i="47"/>
  <c r="P91" i="47" s="1"/>
  <c r="C91" i="47"/>
  <c r="D91" i="47" s="1"/>
  <c r="AJ91" i="48"/>
  <c r="AK91" i="48" s="1"/>
  <c r="AA91" i="48"/>
  <c r="AB91" i="48" s="1"/>
  <c r="L91" i="48"/>
  <c r="M91" i="48" s="1"/>
  <c r="C91" i="48"/>
  <c r="D91" i="48" s="1"/>
  <c r="I91" i="48"/>
  <c r="J91" i="48" s="1"/>
  <c r="AD91" i="47"/>
  <c r="AE91" i="47" s="1"/>
  <c r="L91" i="47"/>
  <c r="M91" i="47" s="1"/>
  <c r="X91" i="48"/>
  <c r="Y91" i="48" s="1"/>
  <c r="X91" i="47"/>
  <c r="Y91" i="47" s="1"/>
  <c r="I91" i="47"/>
  <c r="J91" i="47" s="1"/>
  <c r="AG91" i="48"/>
  <c r="AH91" i="48" s="1"/>
  <c r="R91" i="48"/>
  <c r="S91" i="48" s="1"/>
  <c r="U91" i="47"/>
  <c r="V91" i="47" s="1"/>
  <c r="AA91" i="46"/>
  <c r="AB91" i="46" s="1"/>
  <c r="O91" i="46"/>
  <c r="P91" i="46" s="1"/>
  <c r="C91" i="46"/>
  <c r="D91" i="46" s="1"/>
  <c r="R91" i="47"/>
  <c r="S91" i="47" s="1"/>
  <c r="AJ91" i="46"/>
  <c r="AK91" i="46" s="1"/>
  <c r="X91" i="46"/>
  <c r="Y91" i="46" s="1"/>
  <c r="L91" i="46"/>
  <c r="M91" i="46" s="1"/>
  <c r="AJ91" i="47"/>
  <c r="AK91" i="47" s="1"/>
  <c r="F91" i="47"/>
  <c r="G91" i="47" s="1"/>
  <c r="AG91" i="46"/>
  <c r="AH91" i="46" s="1"/>
  <c r="U91" i="46"/>
  <c r="V91" i="46" s="1"/>
  <c r="I91" i="46"/>
  <c r="J91" i="46" s="1"/>
  <c r="O91" i="48"/>
  <c r="P91" i="48" s="1"/>
  <c r="AD91" i="46"/>
  <c r="AE91" i="46" s="1"/>
  <c r="AA91" i="45"/>
  <c r="AB91" i="45" s="1"/>
  <c r="O91" i="45"/>
  <c r="P91" i="45" s="1"/>
  <c r="C91" i="45"/>
  <c r="D91" i="45" s="1"/>
  <c r="R91" i="46"/>
  <c r="S91" i="46" s="1"/>
  <c r="AJ91" i="45"/>
  <c r="AK91" i="45" s="1"/>
  <c r="X91" i="45"/>
  <c r="Y91" i="45" s="1"/>
  <c r="L91" i="45"/>
  <c r="M91" i="45" s="1"/>
  <c r="F91" i="46"/>
  <c r="G91" i="46" s="1"/>
  <c r="AG91" i="45"/>
  <c r="AH91" i="45" s="1"/>
  <c r="U91" i="45"/>
  <c r="V91" i="45" s="1"/>
  <c r="I91" i="45"/>
  <c r="J91" i="45" s="1"/>
  <c r="AG91" i="47"/>
  <c r="AH91" i="47" s="1"/>
  <c r="AD91" i="45"/>
  <c r="AE91" i="45" s="1"/>
  <c r="R91" i="45"/>
  <c r="S91" i="45" s="1"/>
  <c r="F91" i="45"/>
  <c r="G91" i="45" s="1"/>
  <c r="AG91" i="44"/>
  <c r="AH91" i="44" s="1"/>
  <c r="U91" i="44"/>
  <c r="V91" i="44" s="1"/>
  <c r="I91" i="44"/>
  <c r="J91" i="44" s="1"/>
  <c r="X91" i="43"/>
  <c r="Y91" i="43" s="1"/>
  <c r="O91" i="43"/>
  <c r="P91" i="43" s="1"/>
  <c r="F91" i="43"/>
  <c r="G91" i="43" s="1"/>
  <c r="AD91" i="44"/>
  <c r="AE91" i="44" s="1"/>
  <c r="R91" i="44"/>
  <c r="S91" i="44" s="1"/>
  <c r="F91" i="44"/>
  <c r="G91" i="44" s="1"/>
  <c r="AG91" i="43"/>
  <c r="AH91" i="43" s="1"/>
  <c r="L91" i="43"/>
  <c r="M91" i="43" s="1"/>
  <c r="C91" i="43"/>
  <c r="D91" i="43" s="1"/>
  <c r="AA91" i="44"/>
  <c r="AB91" i="44" s="1"/>
  <c r="O91" i="44"/>
  <c r="P91" i="44" s="1"/>
  <c r="C91" i="44"/>
  <c r="D91" i="44" s="1"/>
  <c r="AD91" i="43"/>
  <c r="AE91" i="43" s="1"/>
  <c r="U91" i="43"/>
  <c r="V91" i="43" s="1"/>
  <c r="AJ91" i="44"/>
  <c r="AK91" i="44" s="1"/>
  <c r="X91" i="44"/>
  <c r="Y91" i="44" s="1"/>
  <c r="L91" i="44"/>
  <c r="M91" i="44" s="1"/>
  <c r="AJ91" i="43"/>
  <c r="AK91" i="43" s="1"/>
  <c r="AA91" i="43"/>
  <c r="AB91" i="43" s="1"/>
  <c r="R91" i="43"/>
  <c r="S91" i="43" s="1"/>
  <c r="I91" i="43"/>
  <c r="J91" i="43" s="1"/>
  <c r="AG91" i="42"/>
  <c r="AH91" i="42" s="1"/>
  <c r="U91" i="42"/>
  <c r="V91" i="42" s="1"/>
  <c r="I91" i="42"/>
  <c r="J91" i="42" s="1"/>
  <c r="AJ91" i="41"/>
  <c r="AK91" i="41" s="1"/>
  <c r="O91" i="41"/>
  <c r="P91" i="41" s="1"/>
  <c r="F91" i="41"/>
  <c r="G91" i="41" s="1"/>
  <c r="AG91" i="40"/>
  <c r="AH91" i="40" s="1"/>
  <c r="U91" i="40"/>
  <c r="V91" i="40" s="1"/>
  <c r="I91" i="40"/>
  <c r="J91" i="40" s="1"/>
  <c r="AD91" i="42"/>
  <c r="AE91" i="42" s="1"/>
  <c r="R91" i="42"/>
  <c r="S91" i="42" s="1"/>
  <c r="F91" i="42"/>
  <c r="G91" i="42" s="1"/>
  <c r="AG91" i="41"/>
  <c r="AH91" i="41" s="1"/>
  <c r="X91" i="41"/>
  <c r="Y91" i="41" s="1"/>
  <c r="C91" i="41"/>
  <c r="D91" i="41" s="1"/>
  <c r="AD91" i="40"/>
  <c r="AE91" i="40" s="1"/>
  <c r="R91" i="40"/>
  <c r="S91" i="40" s="1"/>
  <c r="F91" i="40"/>
  <c r="G91" i="40" s="1"/>
  <c r="AA91" i="42"/>
  <c r="AB91" i="42" s="1"/>
  <c r="O91" i="42"/>
  <c r="P91" i="42" s="1"/>
  <c r="C91" i="42"/>
  <c r="D91" i="42" s="1"/>
  <c r="AD91" i="41"/>
  <c r="AE91" i="41" s="1"/>
  <c r="U91" i="41"/>
  <c r="V91" i="41" s="1"/>
  <c r="L91" i="41"/>
  <c r="M91" i="41" s="1"/>
  <c r="AA91" i="40"/>
  <c r="AB91" i="40" s="1"/>
  <c r="O91" i="40"/>
  <c r="P91" i="40" s="1"/>
  <c r="C91" i="40"/>
  <c r="D91" i="40" s="1"/>
  <c r="I91" i="41"/>
  <c r="J91" i="41" s="1"/>
  <c r="AJ91" i="40"/>
  <c r="AK91" i="40" s="1"/>
  <c r="AJ91" i="39"/>
  <c r="AK91" i="39" s="1"/>
  <c r="X91" i="39"/>
  <c r="Y91" i="39" s="1"/>
  <c r="L91" i="39"/>
  <c r="M91" i="39" s="1"/>
  <c r="AD91" i="38"/>
  <c r="AE91" i="38" s="1"/>
  <c r="R91" i="38"/>
  <c r="S91" i="38" s="1"/>
  <c r="F91" i="38"/>
  <c r="G91" i="38" s="1"/>
  <c r="AD91" i="37"/>
  <c r="AE91" i="37" s="1"/>
  <c r="U91" i="37"/>
  <c r="V91" i="37" s="1"/>
  <c r="L91" i="37"/>
  <c r="M91" i="37" s="1"/>
  <c r="AJ91" i="42"/>
  <c r="AK91" i="42" s="1"/>
  <c r="X91" i="40"/>
  <c r="Y91" i="40" s="1"/>
  <c r="AG91" i="39"/>
  <c r="AH91" i="39" s="1"/>
  <c r="U91" i="39"/>
  <c r="V91" i="39" s="1"/>
  <c r="I91" i="39"/>
  <c r="J91" i="39" s="1"/>
  <c r="AA91" i="38"/>
  <c r="AB91" i="38" s="1"/>
  <c r="O91" i="38"/>
  <c r="P91" i="38" s="1"/>
  <c r="C91" i="38"/>
  <c r="D91" i="38" s="1"/>
  <c r="AA91" i="37"/>
  <c r="AB91" i="37" s="1"/>
  <c r="R91" i="37"/>
  <c r="S91" i="37" s="1"/>
  <c r="I91" i="37"/>
  <c r="J91" i="37" s="1"/>
  <c r="X91" i="42"/>
  <c r="Y91" i="42" s="1"/>
  <c r="AA91" i="41"/>
  <c r="AB91" i="41" s="1"/>
  <c r="L91" i="40"/>
  <c r="M91" i="40" s="1"/>
  <c r="AD91" i="39"/>
  <c r="AE91" i="39" s="1"/>
  <c r="R91" i="39"/>
  <c r="S91" i="39" s="1"/>
  <c r="F91" i="39"/>
  <c r="G91" i="39" s="1"/>
  <c r="AJ91" i="38"/>
  <c r="AK91" i="38" s="1"/>
  <c r="X91" i="38"/>
  <c r="Y91" i="38" s="1"/>
  <c r="L91" i="38"/>
  <c r="M91" i="38" s="1"/>
  <c r="AJ91" i="37"/>
  <c r="AK91" i="37" s="1"/>
  <c r="X91" i="37"/>
  <c r="Y91" i="37" s="1"/>
  <c r="F91" i="37"/>
  <c r="G91" i="37" s="1"/>
  <c r="L91" i="42"/>
  <c r="M91" i="42" s="1"/>
  <c r="R91" i="41"/>
  <c r="S91" i="41" s="1"/>
  <c r="AA91" i="39"/>
  <c r="AB91" i="39" s="1"/>
  <c r="O91" i="39"/>
  <c r="P91" i="39" s="1"/>
  <c r="C91" i="39"/>
  <c r="D91" i="39" s="1"/>
  <c r="AG91" i="38"/>
  <c r="AH91" i="38" s="1"/>
  <c r="U91" i="38"/>
  <c r="V91" i="38" s="1"/>
  <c r="I91" i="38"/>
  <c r="J91" i="38" s="1"/>
  <c r="AG91" i="37"/>
  <c r="AH91" i="37" s="1"/>
  <c r="O91" i="37"/>
  <c r="P91" i="37" s="1"/>
  <c r="C91" i="37"/>
  <c r="D91" i="37" s="1"/>
  <c r="AG91" i="36"/>
  <c r="AH91" i="36" s="1"/>
  <c r="U91" i="36"/>
  <c r="V91" i="36" s="1"/>
  <c r="I91" i="36"/>
  <c r="J91" i="36" s="1"/>
  <c r="AG91" i="35"/>
  <c r="AH91" i="35" s="1"/>
  <c r="U91" i="35"/>
  <c r="V91" i="35" s="1"/>
  <c r="I91" i="35"/>
  <c r="J91" i="35" s="1"/>
  <c r="AA91" i="34"/>
  <c r="AB91" i="34" s="1"/>
  <c r="O91" i="34"/>
  <c r="P91" i="34" s="1"/>
  <c r="C91" i="34"/>
  <c r="D91" i="34" s="1"/>
  <c r="AA91" i="36"/>
  <c r="AB91" i="36" s="1"/>
  <c r="O91" i="36"/>
  <c r="P91" i="36" s="1"/>
  <c r="C91" i="36"/>
  <c r="D91" i="36" s="1"/>
  <c r="AA91" i="35"/>
  <c r="AB91" i="35" s="1"/>
  <c r="O91" i="35"/>
  <c r="P91" i="35" s="1"/>
  <c r="C91" i="35"/>
  <c r="D91" i="35" s="1"/>
  <c r="AG91" i="34"/>
  <c r="AH91" i="34" s="1"/>
  <c r="U91" i="34"/>
  <c r="V91" i="34" s="1"/>
  <c r="I91" i="34"/>
  <c r="J91" i="34" s="1"/>
  <c r="AJ91" i="36"/>
  <c r="AK91" i="36" s="1"/>
  <c r="X91" i="36"/>
  <c r="Y91" i="36" s="1"/>
  <c r="L91" i="36"/>
  <c r="M91" i="36" s="1"/>
  <c r="AJ91" i="35"/>
  <c r="AK91" i="35" s="1"/>
  <c r="X91" i="35"/>
  <c r="Y91" i="35" s="1"/>
  <c r="L91" i="35"/>
  <c r="M91" i="35" s="1"/>
  <c r="AD91" i="34"/>
  <c r="AE91" i="34" s="1"/>
  <c r="R91" i="34"/>
  <c r="S91" i="34" s="1"/>
  <c r="F91" i="34"/>
  <c r="G91" i="34" s="1"/>
  <c r="AD91" i="35"/>
  <c r="AE91" i="35" s="1"/>
  <c r="AJ91" i="34"/>
  <c r="AK91" i="34" s="1"/>
  <c r="AD91" i="33"/>
  <c r="AE91" i="33" s="1"/>
  <c r="R91" i="33"/>
  <c r="S91" i="33" s="1"/>
  <c r="F91" i="33"/>
  <c r="G91" i="33" s="1"/>
  <c r="AA91" i="32"/>
  <c r="AB91" i="32" s="1"/>
  <c r="O91" i="32"/>
  <c r="P91" i="32" s="1"/>
  <c r="C91" i="32"/>
  <c r="D91" i="32" s="1"/>
  <c r="AJ91" i="31"/>
  <c r="AK91" i="31" s="1"/>
  <c r="X91" i="31"/>
  <c r="Y91" i="31" s="1"/>
  <c r="L91" i="31"/>
  <c r="M91" i="31" s="1"/>
  <c r="AD91" i="36"/>
  <c r="AE91" i="36" s="1"/>
  <c r="R91" i="35"/>
  <c r="S91" i="35" s="1"/>
  <c r="X91" i="34"/>
  <c r="Y91" i="34" s="1"/>
  <c r="AA91" i="33"/>
  <c r="AB91" i="33" s="1"/>
  <c r="O91" i="33"/>
  <c r="P91" i="33" s="1"/>
  <c r="C91" i="33"/>
  <c r="D91" i="33" s="1"/>
  <c r="AJ91" i="32"/>
  <c r="AK91" i="32" s="1"/>
  <c r="X91" i="32"/>
  <c r="Y91" i="32" s="1"/>
  <c r="L91" i="32"/>
  <c r="M91" i="32" s="1"/>
  <c r="AG91" i="31"/>
  <c r="AH91" i="31" s="1"/>
  <c r="U91" i="31"/>
  <c r="V91" i="31" s="1"/>
  <c r="I91" i="31"/>
  <c r="J91" i="31" s="1"/>
  <c r="R91" i="36"/>
  <c r="S91" i="36" s="1"/>
  <c r="F91" i="35"/>
  <c r="G91" i="35" s="1"/>
  <c r="L91" i="34"/>
  <c r="M91" i="34" s="1"/>
  <c r="AJ91" i="33"/>
  <c r="AK91" i="33" s="1"/>
  <c r="X91" i="33"/>
  <c r="Y91" i="33" s="1"/>
  <c r="L91" i="33"/>
  <c r="M91" i="33" s="1"/>
  <c r="AG91" i="32"/>
  <c r="AH91" i="32" s="1"/>
  <c r="U91" i="32"/>
  <c r="V91" i="32" s="1"/>
  <c r="I91" i="32"/>
  <c r="J91" i="32" s="1"/>
  <c r="F91" i="36"/>
  <c r="G91" i="36" s="1"/>
  <c r="AG91" i="33"/>
  <c r="AH91" i="33" s="1"/>
  <c r="U91" i="33"/>
  <c r="V91" i="33" s="1"/>
  <c r="I91" i="33"/>
  <c r="J91" i="33" s="1"/>
  <c r="AD91" i="32"/>
  <c r="AE91" i="32" s="1"/>
  <c r="R91" i="32"/>
  <c r="S91" i="32" s="1"/>
  <c r="F91" i="32"/>
  <c r="G91" i="32" s="1"/>
  <c r="AA91" i="31"/>
  <c r="AB91" i="31" s="1"/>
  <c r="O91" i="31"/>
  <c r="P91" i="31" s="1"/>
  <c r="C91" i="31"/>
  <c r="D91" i="31" s="1"/>
  <c r="AG91" i="30"/>
  <c r="AH91" i="30" s="1"/>
  <c r="X91" i="30"/>
  <c r="Y91" i="30" s="1"/>
  <c r="O91" i="30"/>
  <c r="P91" i="30" s="1"/>
  <c r="AJ91" i="29"/>
  <c r="AK91" i="29" s="1"/>
  <c r="X91" i="29"/>
  <c r="Y91" i="29" s="1"/>
  <c r="L91" i="29"/>
  <c r="M91" i="29" s="1"/>
  <c r="AD91" i="28"/>
  <c r="AE91" i="28" s="1"/>
  <c r="R91" i="28"/>
  <c r="S91" i="28" s="1"/>
  <c r="F91" i="28"/>
  <c r="G91" i="28" s="1"/>
  <c r="AG91" i="27"/>
  <c r="AH91" i="27" s="1"/>
  <c r="U91" i="27"/>
  <c r="V91" i="27" s="1"/>
  <c r="I91" i="27"/>
  <c r="J91" i="27" s="1"/>
  <c r="X91" i="26"/>
  <c r="Y91" i="26" s="1"/>
  <c r="O91" i="26"/>
  <c r="P91" i="26" s="1"/>
  <c r="F91" i="26"/>
  <c r="G91" i="26" s="1"/>
  <c r="AG91" i="25"/>
  <c r="AH91" i="25" s="1"/>
  <c r="U91" i="25"/>
  <c r="V91" i="25" s="1"/>
  <c r="I91" i="25"/>
  <c r="J91" i="25" s="1"/>
  <c r="AD91" i="31"/>
  <c r="AE91" i="31" s="1"/>
  <c r="AD91" i="30"/>
  <c r="AE91" i="30" s="1"/>
  <c r="L91" i="30"/>
  <c r="M91" i="30" s="1"/>
  <c r="C91" i="30"/>
  <c r="D91" i="30" s="1"/>
  <c r="AG91" i="29"/>
  <c r="AH91" i="29" s="1"/>
  <c r="U91" i="29"/>
  <c r="V91" i="29" s="1"/>
  <c r="I91" i="29"/>
  <c r="J91" i="29" s="1"/>
  <c r="AA91" i="28"/>
  <c r="AB91" i="28" s="1"/>
  <c r="O91" i="28"/>
  <c r="P91" i="28" s="1"/>
  <c r="C91" i="28"/>
  <c r="D91" i="28" s="1"/>
  <c r="AD91" i="27"/>
  <c r="AE91" i="27" s="1"/>
  <c r="R91" i="27"/>
  <c r="S91" i="27" s="1"/>
  <c r="F91" i="27"/>
  <c r="G91" i="27" s="1"/>
  <c r="AG91" i="26"/>
  <c r="AH91" i="26" s="1"/>
  <c r="L91" i="26"/>
  <c r="M91" i="26" s="1"/>
  <c r="C91" i="26"/>
  <c r="D91" i="26" s="1"/>
  <c r="AD91" i="25"/>
  <c r="AE91" i="25" s="1"/>
  <c r="R91" i="25"/>
  <c r="S91" i="25" s="1"/>
  <c r="F91" i="25"/>
  <c r="G91" i="25" s="1"/>
  <c r="AJ91" i="24"/>
  <c r="AK91" i="24" s="1"/>
  <c r="O91" i="24"/>
  <c r="P91" i="24" s="1"/>
  <c r="F91" i="24"/>
  <c r="G91" i="24" s="1"/>
  <c r="R91" i="31"/>
  <c r="S91" i="31" s="1"/>
  <c r="U91" i="30"/>
  <c r="V91" i="30" s="1"/>
  <c r="I91" i="30"/>
  <c r="J91" i="30" s="1"/>
  <c r="AD91" i="29"/>
  <c r="AE91" i="29" s="1"/>
  <c r="R91" i="29"/>
  <c r="S91" i="29" s="1"/>
  <c r="F91" i="29"/>
  <c r="G91" i="29" s="1"/>
  <c r="AJ91" i="28"/>
  <c r="AK91" i="28" s="1"/>
  <c r="X91" i="28"/>
  <c r="Y91" i="28" s="1"/>
  <c r="L91" i="28"/>
  <c r="M91" i="28" s="1"/>
  <c r="AA91" i="27"/>
  <c r="AB91" i="27" s="1"/>
  <c r="O91" i="27"/>
  <c r="P91" i="27" s="1"/>
  <c r="C91" i="27"/>
  <c r="D91" i="27" s="1"/>
  <c r="AD91" i="26"/>
  <c r="AE91" i="26" s="1"/>
  <c r="U91" i="26"/>
  <c r="V91" i="26" s="1"/>
  <c r="AA91" i="25"/>
  <c r="AB91" i="25" s="1"/>
  <c r="O91" i="25"/>
  <c r="P91" i="25" s="1"/>
  <c r="C91" i="25"/>
  <c r="D91" i="25" s="1"/>
  <c r="AG91" i="24"/>
  <c r="AH91" i="24" s="1"/>
  <c r="X91" i="24"/>
  <c r="Y91" i="24" s="1"/>
  <c r="C91" i="24"/>
  <c r="D91" i="24" s="1"/>
  <c r="F91" i="31"/>
  <c r="G91" i="31" s="1"/>
  <c r="AJ91" i="30"/>
  <c r="AK91" i="30" s="1"/>
  <c r="AA91" i="30"/>
  <c r="AB91" i="30" s="1"/>
  <c r="R91" i="30"/>
  <c r="S91" i="30" s="1"/>
  <c r="F91" i="30"/>
  <c r="G91" i="30" s="1"/>
  <c r="AA91" i="29"/>
  <c r="AB91" i="29" s="1"/>
  <c r="O91" i="29"/>
  <c r="P91" i="29" s="1"/>
  <c r="C91" i="29"/>
  <c r="D91" i="29" s="1"/>
  <c r="AG91" i="28"/>
  <c r="AH91" i="28" s="1"/>
  <c r="U91" i="28"/>
  <c r="V91" i="28" s="1"/>
  <c r="I91" i="28"/>
  <c r="J91" i="28" s="1"/>
  <c r="AJ91" i="27"/>
  <c r="AK91" i="27" s="1"/>
  <c r="X91" i="27"/>
  <c r="Y91" i="27" s="1"/>
  <c r="L91" i="27"/>
  <c r="M91" i="27" s="1"/>
  <c r="AA91" i="26"/>
  <c r="AB91" i="26" s="1"/>
  <c r="AA91" i="24"/>
  <c r="AB91" i="24" s="1"/>
  <c r="I91" i="24"/>
  <c r="J91" i="24" s="1"/>
  <c r="AG91" i="22"/>
  <c r="AH91" i="22" s="1"/>
  <c r="U91" i="22"/>
  <c r="V91" i="22" s="1"/>
  <c r="I91" i="22"/>
  <c r="J91" i="22" s="1"/>
  <c r="AJ91" i="21"/>
  <c r="AK91" i="21" s="1"/>
  <c r="X91" i="21"/>
  <c r="Y91" i="21" s="1"/>
  <c r="L91" i="21"/>
  <c r="M91" i="21" s="1"/>
  <c r="AG91" i="20"/>
  <c r="AH91" i="20" s="1"/>
  <c r="U91" i="20"/>
  <c r="V91" i="20" s="1"/>
  <c r="I91" i="20"/>
  <c r="J91" i="20" s="1"/>
  <c r="AD91" i="19"/>
  <c r="AE91" i="19" s="1"/>
  <c r="U91" i="19"/>
  <c r="V91" i="19" s="1"/>
  <c r="L91" i="19"/>
  <c r="M91" i="19" s="1"/>
  <c r="AA91" i="18"/>
  <c r="AB91" i="18" s="1"/>
  <c r="O91" i="18"/>
  <c r="P91" i="18" s="1"/>
  <c r="C91" i="18"/>
  <c r="D91" i="18" s="1"/>
  <c r="R91" i="26"/>
  <c r="S91" i="26" s="1"/>
  <c r="AJ91" i="25"/>
  <c r="AK91" i="25" s="1"/>
  <c r="U91" i="24"/>
  <c r="V91" i="24" s="1"/>
  <c r="AD91" i="22"/>
  <c r="AE91" i="22" s="1"/>
  <c r="R91" i="22"/>
  <c r="S91" i="22" s="1"/>
  <c r="F91" i="22"/>
  <c r="G91" i="22" s="1"/>
  <c r="AG91" i="21"/>
  <c r="AH91" i="21" s="1"/>
  <c r="U91" i="21"/>
  <c r="V91" i="21" s="1"/>
  <c r="I91" i="21"/>
  <c r="J91" i="21" s="1"/>
  <c r="AD91" i="20"/>
  <c r="AE91" i="20" s="1"/>
  <c r="R91" i="20"/>
  <c r="S91" i="20" s="1"/>
  <c r="F91" i="20"/>
  <c r="G91" i="20" s="1"/>
  <c r="AA91" i="19"/>
  <c r="AB91" i="19" s="1"/>
  <c r="I91" i="19"/>
  <c r="J91" i="19" s="1"/>
  <c r="AJ91" i="18"/>
  <c r="AK91" i="18" s="1"/>
  <c r="X91" i="18"/>
  <c r="Y91" i="18" s="1"/>
  <c r="L91" i="18"/>
  <c r="M91" i="18" s="1"/>
  <c r="I91" i="26"/>
  <c r="J91" i="26" s="1"/>
  <c r="X91" i="25"/>
  <c r="Y91" i="25" s="1"/>
  <c r="R91" i="24"/>
  <c r="S91" i="24" s="1"/>
  <c r="AJ91" i="26"/>
  <c r="AK91" i="26" s="1"/>
  <c r="L91" i="25"/>
  <c r="M91" i="25" s="1"/>
  <c r="AD91" i="24"/>
  <c r="AE91" i="24" s="1"/>
  <c r="L91" i="24"/>
  <c r="M91" i="24" s="1"/>
  <c r="AJ91" i="22"/>
  <c r="AK91" i="22" s="1"/>
  <c r="X91" i="22"/>
  <c r="Y91" i="22" s="1"/>
  <c r="L91" i="22"/>
  <c r="M91" i="22" s="1"/>
  <c r="AA91" i="21"/>
  <c r="AB91" i="21" s="1"/>
  <c r="O91" i="21"/>
  <c r="P91" i="21" s="1"/>
  <c r="C91" i="21"/>
  <c r="D91" i="21" s="1"/>
  <c r="AJ91" i="20"/>
  <c r="AK91" i="20" s="1"/>
  <c r="X91" i="20"/>
  <c r="Y91" i="20" s="1"/>
  <c r="L91" i="20"/>
  <c r="M91" i="20" s="1"/>
  <c r="AG91" i="19"/>
  <c r="AH91" i="19" s="1"/>
  <c r="X91" i="19"/>
  <c r="Y91" i="19" s="1"/>
  <c r="O91" i="19"/>
  <c r="P91" i="19" s="1"/>
  <c r="C91" i="19"/>
  <c r="D91" i="19" s="1"/>
  <c r="AK27" i="6"/>
  <c r="AL27" i="6" s="1"/>
  <c r="AH27" i="48"/>
  <c r="AI27" i="48" s="1"/>
  <c r="AB27" i="48"/>
  <c r="AC27" i="48" s="1"/>
  <c r="V27" i="48"/>
  <c r="W27" i="48" s="1"/>
  <c r="P27" i="48"/>
  <c r="Q27" i="48" s="1"/>
  <c r="J27" i="48"/>
  <c r="D27" i="48"/>
  <c r="E27" i="48" s="1"/>
  <c r="AE27" i="48"/>
  <c r="AF27" i="48" s="1"/>
  <c r="G27" i="48"/>
  <c r="AK27" i="48"/>
  <c r="AL27" i="48" s="1"/>
  <c r="M27" i="48"/>
  <c r="N27" i="48" s="1"/>
  <c r="Y27" i="48"/>
  <c r="Z27" i="48" s="1"/>
  <c r="AH27" i="47"/>
  <c r="AI27" i="47" s="1"/>
  <c r="AB27" i="47"/>
  <c r="AC27" i="47" s="1"/>
  <c r="V27" i="47"/>
  <c r="W27" i="47" s="1"/>
  <c r="P27" i="47"/>
  <c r="Q27" i="47" s="1"/>
  <c r="J27" i="47"/>
  <c r="D27" i="47"/>
  <c r="E27" i="47" s="1"/>
  <c r="S27" i="48"/>
  <c r="T27" i="48" s="1"/>
  <c r="AK27" i="47"/>
  <c r="AL27" i="47" s="1"/>
  <c r="AE27" i="47"/>
  <c r="AF27" i="47" s="1"/>
  <c r="Y27" i="47"/>
  <c r="Z27" i="47" s="1"/>
  <c r="S27" i="47"/>
  <c r="T27" i="47" s="1"/>
  <c r="M27" i="47"/>
  <c r="N27" i="47" s="1"/>
  <c r="G27" i="47"/>
  <c r="Y27" i="46"/>
  <c r="Z27" i="46" s="1"/>
  <c r="P27" i="46"/>
  <c r="Q27" i="46" s="1"/>
  <c r="AE27" i="46"/>
  <c r="AF27" i="46" s="1"/>
  <c r="V27" i="46"/>
  <c r="W27" i="46" s="1"/>
  <c r="G27" i="46"/>
  <c r="AK27" i="46"/>
  <c r="AB27" i="46"/>
  <c r="AC27" i="46" s="1"/>
  <c r="M27" i="46"/>
  <c r="N27" i="46" s="1"/>
  <c r="D27" i="46"/>
  <c r="E27" i="46" s="1"/>
  <c r="AH27" i="46"/>
  <c r="AI27" i="46" s="1"/>
  <c r="S27" i="46"/>
  <c r="T27" i="46" s="1"/>
  <c r="J27" i="46"/>
  <c r="AH27" i="45"/>
  <c r="AI27" i="45" s="1"/>
  <c r="Y27" i="45"/>
  <c r="Z27" i="45" s="1"/>
  <c r="S27" i="45"/>
  <c r="T27" i="45" s="1"/>
  <c r="M27" i="45"/>
  <c r="N27" i="45" s="1"/>
  <c r="G27" i="45"/>
  <c r="AB27" i="44"/>
  <c r="AC27" i="44" s="1"/>
  <c r="S27" i="44"/>
  <c r="T27" i="44" s="1"/>
  <c r="D27" i="44"/>
  <c r="E27" i="44" s="1"/>
  <c r="AE27" i="45"/>
  <c r="AF27" i="45" s="1"/>
  <c r="AH27" i="44"/>
  <c r="AI27" i="44" s="1"/>
  <c r="Y27" i="44"/>
  <c r="Z27" i="44" s="1"/>
  <c r="J27" i="44"/>
  <c r="AB27" i="45"/>
  <c r="AC27" i="45" s="1"/>
  <c r="V27" i="45"/>
  <c r="W27" i="45" s="1"/>
  <c r="P27" i="45"/>
  <c r="Q27" i="45" s="1"/>
  <c r="J27" i="45"/>
  <c r="D27" i="45"/>
  <c r="E27" i="45" s="1"/>
  <c r="AE27" i="44"/>
  <c r="AF27" i="44" s="1"/>
  <c r="P27" i="44"/>
  <c r="Q27" i="44" s="1"/>
  <c r="G27" i="44"/>
  <c r="AK27" i="45"/>
  <c r="AL27" i="45" s="1"/>
  <c r="AK27" i="44"/>
  <c r="AL27" i="44" s="1"/>
  <c r="V27" i="44"/>
  <c r="W27" i="44" s="1"/>
  <c r="M27" i="44"/>
  <c r="N27" i="44" s="1"/>
  <c r="AK27" i="42"/>
  <c r="AL27" i="42" s="1"/>
  <c r="Y27" i="42"/>
  <c r="Z27" i="42" s="1"/>
  <c r="M27" i="42"/>
  <c r="N27" i="42" s="1"/>
  <c r="AH27" i="43"/>
  <c r="AI27" i="43" s="1"/>
  <c r="AB27" i="43"/>
  <c r="AC27" i="43" s="1"/>
  <c r="V27" i="43"/>
  <c r="W27" i="43" s="1"/>
  <c r="P27" i="43"/>
  <c r="Q27" i="43" s="1"/>
  <c r="J27" i="43"/>
  <c r="D27" i="43"/>
  <c r="E27" i="43" s="1"/>
  <c r="AH27" i="42"/>
  <c r="AI27" i="42" s="1"/>
  <c r="V27" i="42"/>
  <c r="W27" i="42" s="1"/>
  <c r="J27" i="42"/>
  <c r="AH27" i="41"/>
  <c r="AI27" i="41" s="1"/>
  <c r="AB27" i="41"/>
  <c r="AC27" i="41" s="1"/>
  <c r="V27" i="41"/>
  <c r="W27" i="41" s="1"/>
  <c r="P27" i="41"/>
  <c r="Q27" i="41" s="1"/>
  <c r="J27" i="41"/>
  <c r="D27" i="41"/>
  <c r="E27" i="41" s="1"/>
  <c r="AE27" i="42"/>
  <c r="AF27" i="42" s="1"/>
  <c r="S27" i="42"/>
  <c r="T27" i="42" s="1"/>
  <c r="G27" i="42"/>
  <c r="K27" i="42" s="1"/>
  <c r="AK27" i="43"/>
  <c r="AL27" i="43" s="1"/>
  <c r="AE27" i="43"/>
  <c r="AF27" i="43" s="1"/>
  <c r="Y27" i="43"/>
  <c r="Z27" i="43" s="1"/>
  <c r="S27" i="43"/>
  <c r="T27" i="43" s="1"/>
  <c r="AK27" i="41"/>
  <c r="AL27" i="41" s="1"/>
  <c r="M27" i="41"/>
  <c r="N27" i="41" s="1"/>
  <c r="AH27" i="40"/>
  <c r="AI27" i="40" s="1"/>
  <c r="Y27" i="40"/>
  <c r="Z27" i="40" s="1"/>
  <c r="G27" i="40"/>
  <c r="K27" i="40" s="1"/>
  <c r="AK27" i="39"/>
  <c r="AL27" i="39" s="1"/>
  <c r="AE27" i="39"/>
  <c r="AF27" i="39" s="1"/>
  <c r="Y27" i="39"/>
  <c r="Z27" i="39" s="1"/>
  <c r="S27" i="39"/>
  <c r="T27" i="39" s="1"/>
  <c r="M27" i="39"/>
  <c r="N27" i="39" s="1"/>
  <c r="G27" i="39"/>
  <c r="AH27" i="38"/>
  <c r="AI27" i="38" s="1"/>
  <c r="S27" i="38"/>
  <c r="T27" i="38" s="1"/>
  <c r="D27" i="38"/>
  <c r="E27" i="38" s="1"/>
  <c r="M27" i="43"/>
  <c r="N27" i="43" s="1"/>
  <c r="AB27" i="42"/>
  <c r="AC27" i="42" s="1"/>
  <c r="AE27" i="41"/>
  <c r="AF27" i="41" s="1"/>
  <c r="G27" i="41"/>
  <c r="AE27" i="40"/>
  <c r="AF27" i="40" s="1"/>
  <c r="P27" i="40"/>
  <c r="Q27" i="40" s="1"/>
  <c r="Y27" i="38"/>
  <c r="Z27" i="38" s="1"/>
  <c r="P27" i="38"/>
  <c r="Q27" i="38" s="1"/>
  <c r="J27" i="38"/>
  <c r="G27" i="43"/>
  <c r="P27" i="42"/>
  <c r="Q27" i="42" s="1"/>
  <c r="Y27" i="41"/>
  <c r="Z27" i="41" s="1"/>
  <c r="AK27" i="40"/>
  <c r="AL27" i="40" s="1"/>
  <c r="V27" i="40"/>
  <c r="W27" i="40" s="1"/>
  <c r="M27" i="40"/>
  <c r="N27" i="40" s="1"/>
  <c r="D27" i="40"/>
  <c r="E27" i="40" s="1"/>
  <c r="AH27" i="39"/>
  <c r="AI27" i="39" s="1"/>
  <c r="AB27" i="39"/>
  <c r="AC27" i="39" s="1"/>
  <c r="V27" i="39"/>
  <c r="W27" i="39" s="1"/>
  <c r="P27" i="39"/>
  <c r="Q27" i="39" s="1"/>
  <c r="J27" i="39"/>
  <c r="D27" i="39"/>
  <c r="E27" i="39" s="1"/>
  <c r="AE27" i="38"/>
  <c r="AF27" i="38" s="1"/>
  <c r="V27" i="38"/>
  <c r="W27" i="38" s="1"/>
  <c r="D27" i="42"/>
  <c r="E27" i="42" s="1"/>
  <c r="S27" i="41"/>
  <c r="T27" i="41" s="1"/>
  <c r="AB27" i="40"/>
  <c r="AC27" i="40" s="1"/>
  <c r="S27" i="40"/>
  <c r="T27" i="40" s="1"/>
  <c r="J27" i="40"/>
  <c r="AK27" i="38"/>
  <c r="AL27" i="38" s="1"/>
  <c r="AB27" i="38"/>
  <c r="AC27" i="38" s="1"/>
  <c r="M27" i="38"/>
  <c r="N27" i="38" s="1"/>
  <c r="G27" i="38"/>
  <c r="AK27" i="37"/>
  <c r="AL27" i="37" s="1"/>
  <c r="S27" i="37"/>
  <c r="T27" i="37" s="1"/>
  <c r="G27" i="37"/>
  <c r="H27" i="37" s="1"/>
  <c r="AH27" i="35"/>
  <c r="AI27" i="35" s="1"/>
  <c r="AB27" i="35"/>
  <c r="AC27" i="35" s="1"/>
  <c r="V27" i="35"/>
  <c r="W27" i="35" s="1"/>
  <c r="P27" i="35"/>
  <c r="Q27" i="35" s="1"/>
  <c r="J27" i="35"/>
  <c r="D27" i="35"/>
  <c r="E27" i="35" s="1"/>
  <c r="AB27" i="37"/>
  <c r="AC27" i="37" s="1"/>
  <c r="P27" i="37"/>
  <c r="Q27" i="37" s="1"/>
  <c r="AH27" i="37"/>
  <c r="AI27" i="37" s="1"/>
  <c r="Y27" i="37"/>
  <c r="Z27" i="37" s="1"/>
  <c r="M27" i="37"/>
  <c r="N27" i="37" s="1"/>
  <c r="D27" i="37"/>
  <c r="E27" i="37" s="1"/>
  <c r="AK27" i="35"/>
  <c r="AL27" i="35" s="1"/>
  <c r="AE27" i="35"/>
  <c r="AF27" i="35" s="1"/>
  <c r="Y27" i="35"/>
  <c r="Z27" i="35" s="1"/>
  <c r="S27" i="35"/>
  <c r="T27" i="35" s="1"/>
  <c r="M27" i="35"/>
  <c r="N27" i="35" s="1"/>
  <c r="G27" i="35"/>
  <c r="AE27" i="37"/>
  <c r="AF27" i="37" s="1"/>
  <c r="V27" i="37"/>
  <c r="W27" i="37" s="1"/>
  <c r="J27" i="37"/>
  <c r="AH27" i="36"/>
  <c r="AI27" i="36" s="1"/>
  <c r="AB27" i="36"/>
  <c r="AC27" i="36" s="1"/>
  <c r="V27" i="36"/>
  <c r="W27" i="36" s="1"/>
  <c r="P27" i="36"/>
  <c r="Q27" i="36" s="1"/>
  <c r="J27" i="36"/>
  <c r="D27" i="36"/>
  <c r="E27" i="36" s="1"/>
  <c r="AK27" i="36"/>
  <c r="AL27" i="36" s="1"/>
  <c r="M27" i="36"/>
  <c r="N27" i="36" s="1"/>
  <c r="Y27" i="34"/>
  <c r="Z27" i="34" s="1"/>
  <c r="P27" i="34"/>
  <c r="Q27" i="34" s="1"/>
  <c r="AB27" i="33"/>
  <c r="AC27" i="33" s="1"/>
  <c r="P27" i="33"/>
  <c r="Q27" i="33" s="1"/>
  <c r="D27" i="33"/>
  <c r="E27" i="33" s="1"/>
  <c r="AE27" i="36"/>
  <c r="AF27" i="36" s="1"/>
  <c r="G27" i="36"/>
  <c r="AE27" i="34"/>
  <c r="AF27" i="34" s="1"/>
  <c r="V27" i="34"/>
  <c r="W27" i="34" s="1"/>
  <c r="G27" i="34"/>
  <c r="AK27" i="33"/>
  <c r="AL27" i="33" s="1"/>
  <c r="Y27" i="33"/>
  <c r="Z27" i="33" s="1"/>
  <c r="M27" i="33"/>
  <c r="N27" i="33" s="1"/>
  <c r="AK27" i="32"/>
  <c r="AL27" i="32" s="1"/>
  <c r="AE27" i="32"/>
  <c r="AF27" i="32" s="1"/>
  <c r="Y27" i="32"/>
  <c r="Z27" i="32" s="1"/>
  <c r="S27" i="32"/>
  <c r="T27" i="32" s="1"/>
  <c r="M27" i="32"/>
  <c r="N27" i="32" s="1"/>
  <c r="G27" i="32"/>
  <c r="Y27" i="36"/>
  <c r="Z27" i="36" s="1"/>
  <c r="AK27" i="34"/>
  <c r="AL27" i="34" s="1"/>
  <c r="AB27" i="34"/>
  <c r="AC27" i="34" s="1"/>
  <c r="M27" i="34"/>
  <c r="N27" i="34" s="1"/>
  <c r="D27" i="34"/>
  <c r="E27" i="34" s="1"/>
  <c r="AH27" i="33"/>
  <c r="AI27" i="33" s="1"/>
  <c r="V27" i="33"/>
  <c r="W27" i="33" s="1"/>
  <c r="J27" i="33"/>
  <c r="S27" i="36"/>
  <c r="T27" i="36" s="1"/>
  <c r="AH27" i="34"/>
  <c r="AI27" i="34" s="1"/>
  <c r="S27" i="34"/>
  <c r="T27" i="34" s="1"/>
  <c r="J27" i="34"/>
  <c r="AE27" i="33"/>
  <c r="AF27" i="33" s="1"/>
  <c r="S27" i="33"/>
  <c r="T27" i="33" s="1"/>
  <c r="G27" i="33"/>
  <c r="K27" i="33" s="1"/>
  <c r="AH27" i="32"/>
  <c r="AI27" i="32" s="1"/>
  <c r="AB27" i="32"/>
  <c r="AC27" i="32" s="1"/>
  <c r="V27" i="32"/>
  <c r="W27" i="32" s="1"/>
  <c r="P27" i="32"/>
  <c r="Q27" i="32" s="1"/>
  <c r="J27" i="32"/>
  <c r="D27" i="32"/>
  <c r="E27" i="32" s="1"/>
  <c r="AH27" i="31"/>
  <c r="AI27" i="31" s="1"/>
  <c r="S27" i="31"/>
  <c r="T27" i="31" s="1"/>
  <c r="J27" i="31"/>
  <c r="AK27" i="30"/>
  <c r="AB27" i="30"/>
  <c r="AC27" i="30" s="1"/>
  <c r="M27" i="30"/>
  <c r="N27" i="30" s="1"/>
  <c r="G27" i="30"/>
  <c r="AE27" i="28"/>
  <c r="AF27" i="28" s="1"/>
  <c r="V27" i="28"/>
  <c r="W27" i="28" s="1"/>
  <c r="G27" i="28"/>
  <c r="AH27" i="27"/>
  <c r="AI27" i="27" s="1"/>
  <c r="AB27" i="27"/>
  <c r="AC27" i="27" s="1"/>
  <c r="V27" i="27"/>
  <c r="W27" i="27" s="1"/>
  <c r="P27" i="27"/>
  <c r="Q27" i="27" s="1"/>
  <c r="J27" i="27"/>
  <c r="D27" i="27"/>
  <c r="E27" i="27" s="1"/>
  <c r="AH27" i="26"/>
  <c r="AI27" i="26" s="1"/>
  <c r="S27" i="26"/>
  <c r="T27" i="26" s="1"/>
  <c r="D27" i="26"/>
  <c r="E27" i="26" s="1"/>
  <c r="Y27" i="31"/>
  <c r="Z27" i="31" s="1"/>
  <c r="P27" i="31"/>
  <c r="Q27" i="31" s="1"/>
  <c r="AH27" i="30"/>
  <c r="AI27" i="30" s="1"/>
  <c r="S27" i="30"/>
  <c r="T27" i="30" s="1"/>
  <c r="D27" i="30"/>
  <c r="E27" i="30" s="1"/>
  <c r="AH27" i="29"/>
  <c r="AI27" i="29" s="1"/>
  <c r="AB27" i="29"/>
  <c r="AC27" i="29" s="1"/>
  <c r="V27" i="29"/>
  <c r="W27" i="29" s="1"/>
  <c r="P27" i="29"/>
  <c r="Q27" i="29" s="1"/>
  <c r="J27" i="29"/>
  <c r="D27" i="29"/>
  <c r="E27" i="29" s="1"/>
  <c r="AK27" i="28"/>
  <c r="AL27" i="28" s="1"/>
  <c r="AB27" i="28"/>
  <c r="AC27" i="28" s="1"/>
  <c r="M27" i="28"/>
  <c r="N27" i="28" s="1"/>
  <c r="D27" i="28"/>
  <c r="E27" i="28" s="1"/>
  <c r="Y27" i="26"/>
  <c r="Z27" i="26" s="1"/>
  <c r="P27" i="26"/>
  <c r="Q27" i="26" s="1"/>
  <c r="J27" i="26"/>
  <c r="Y27" i="25"/>
  <c r="Z27" i="25" s="1"/>
  <c r="P27" i="25"/>
  <c r="Q27" i="25" s="1"/>
  <c r="AE27" i="31"/>
  <c r="AF27" i="31" s="1"/>
  <c r="V27" i="31"/>
  <c r="W27" i="31" s="1"/>
  <c r="G27" i="31"/>
  <c r="Y27" i="30"/>
  <c r="Z27" i="30" s="1"/>
  <c r="P27" i="30"/>
  <c r="Q27" i="30" s="1"/>
  <c r="J27" i="30"/>
  <c r="AH27" i="28"/>
  <c r="AI27" i="28" s="1"/>
  <c r="S27" i="28"/>
  <c r="T27" i="28" s="1"/>
  <c r="J27" i="28"/>
  <c r="AK27" i="27"/>
  <c r="AL27" i="27" s="1"/>
  <c r="AE27" i="27"/>
  <c r="AF27" i="27" s="1"/>
  <c r="Y27" i="27"/>
  <c r="Z27" i="27" s="1"/>
  <c r="S27" i="27"/>
  <c r="T27" i="27" s="1"/>
  <c r="M27" i="27"/>
  <c r="N27" i="27" s="1"/>
  <c r="G27" i="27"/>
  <c r="AE27" i="26"/>
  <c r="AF27" i="26" s="1"/>
  <c r="V27" i="26"/>
  <c r="W27" i="26" s="1"/>
  <c r="AE27" i="25"/>
  <c r="AF27" i="25" s="1"/>
  <c r="V27" i="25"/>
  <c r="W27" i="25" s="1"/>
  <c r="G27" i="25"/>
  <c r="AK27" i="31"/>
  <c r="AL27" i="31" s="1"/>
  <c r="AB27" i="31"/>
  <c r="AC27" i="31" s="1"/>
  <c r="M27" i="31"/>
  <c r="N27" i="31" s="1"/>
  <c r="D27" i="31"/>
  <c r="E27" i="31" s="1"/>
  <c r="AE27" i="30"/>
  <c r="AF27" i="30" s="1"/>
  <c r="V27" i="30"/>
  <c r="W27" i="30" s="1"/>
  <c r="AK27" i="29"/>
  <c r="AL27" i="29" s="1"/>
  <c r="AE27" i="29"/>
  <c r="AF27" i="29" s="1"/>
  <c r="Y27" i="29"/>
  <c r="Z27" i="29" s="1"/>
  <c r="S27" i="29"/>
  <c r="T27" i="29" s="1"/>
  <c r="M27" i="29"/>
  <c r="N27" i="29" s="1"/>
  <c r="G27" i="29"/>
  <c r="Y27" i="28"/>
  <c r="Z27" i="28" s="1"/>
  <c r="P27" i="28"/>
  <c r="Q27" i="28" s="1"/>
  <c r="M27" i="26"/>
  <c r="N27" i="26" s="1"/>
  <c r="AH27" i="25"/>
  <c r="AI27" i="25" s="1"/>
  <c r="S27" i="25"/>
  <c r="T27" i="25" s="1"/>
  <c r="AK27" i="22"/>
  <c r="AB27" i="22"/>
  <c r="AC27" i="22" s="1"/>
  <c r="M27" i="22"/>
  <c r="N27" i="22" s="1"/>
  <c r="D27" i="22"/>
  <c r="E27" i="22" s="1"/>
  <c r="AH27" i="21"/>
  <c r="AI27" i="21" s="1"/>
  <c r="P27" i="21"/>
  <c r="Q27" i="21" s="1"/>
  <c r="G27" i="21"/>
  <c r="AB27" i="20"/>
  <c r="AC27" i="20" s="1"/>
  <c r="S27" i="20"/>
  <c r="T27" i="20" s="1"/>
  <c r="D27" i="20"/>
  <c r="E27" i="20" s="1"/>
  <c r="AH27" i="19"/>
  <c r="AI27" i="19" s="1"/>
  <c r="Y27" i="19"/>
  <c r="Z27" i="19" s="1"/>
  <c r="J27" i="19"/>
  <c r="AK27" i="26"/>
  <c r="AL27" i="26" s="1"/>
  <c r="G27" i="26"/>
  <c r="AB27" i="25"/>
  <c r="AC27" i="25" s="1"/>
  <c r="M27" i="25"/>
  <c r="N27" i="25" s="1"/>
  <c r="AK27" i="24"/>
  <c r="AL27" i="24" s="1"/>
  <c r="AE27" i="24"/>
  <c r="AF27" i="24" s="1"/>
  <c r="Y27" i="24"/>
  <c r="Z27" i="24" s="1"/>
  <c r="S27" i="24"/>
  <c r="T27" i="24" s="1"/>
  <c r="M27" i="24"/>
  <c r="N27" i="24" s="1"/>
  <c r="G27" i="24"/>
  <c r="AH27" i="22"/>
  <c r="AI27" i="22" s="1"/>
  <c r="S27" i="22"/>
  <c r="T27" i="22" s="1"/>
  <c r="J27" i="22"/>
  <c r="Y27" i="21"/>
  <c r="Z27" i="21" s="1"/>
  <c r="M27" i="21"/>
  <c r="N27" i="21" s="1"/>
  <c r="D27" i="21"/>
  <c r="E27" i="21" s="1"/>
  <c r="AH27" i="20"/>
  <c r="AI27" i="20" s="1"/>
  <c r="Y27" i="20"/>
  <c r="Z27" i="20" s="1"/>
  <c r="J27" i="20"/>
  <c r="AE27" i="19"/>
  <c r="AF27" i="19" s="1"/>
  <c r="P27" i="19"/>
  <c r="Q27" i="19" s="1"/>
  <c r="G27" i="19"/>
  <c r="AB27" i="26"/>
  <c r="AC27" i="26" s="1"/>
  <c r="J27" i="25"/>
  <c r="AK27" i="25"/>
  <c r="AL27" i="25" s="1"/>
  <c r="D27" i="25"/>
  <c r="E27" i="25" s="1"/>
  <c r="AH27" i="24"/>
  <c r="AI27" i="24" s="1"/>
  <c r="AB27" i="24"/>
  <c r="AC27" i="24" s="1"/>
  <c r="V27" i="24"/>
  <c r="W27" i="24" s="1"/>
  <c r="P27" i="24"/>
  <c r="Q27" i="24" s="1"/>
  <c r="J27" i="24"/>
  <c r="D27" i="24"/>
  <c r="E27" i="24" s="1"/>
  <c r="AE27" i="22"/>
  <c r="AF27" i="22" s="1"/>
  <c r="V27" i="22"/>
  <c r="W27" i="22" s="1"/>
  <c r="G27" i="22"/>
  <c r="AK27" i="21"/>
  <c r="AL27" i="21" s="1"/>
  <c r="AB27" i="21"/>
  <c r="AC27" i="21" s="1"/>
  <c r="S27" i="21"/>
  <c r="T27" i="21" s="1"/>
  <c r="AK27" i="20"/>
  <c r="AL27" i="20" s="1"/>
  <c r="V27" i="20"/>
  <c r="W27" i="20" s="1"/>
  <c r="M27" i="20"/>
  <c r="N27" i="20" s="1"/>
  <c r="V26" i="9"/>
  <c r="W26" i="9" s="1"/>
  <c r="AE26" i="9"/>
  <c r="AF26" i="9" s="1"/>
  <c r="J27" i="9"/>
  <c r="P27" i="9"/>
  <c r="Q27" i="9" s="1"/>
  <c r="Y27" i="9"/>
  <c r="Z27" i="9" s="1"/>
  <c r="C90" i="9"/>
  <c r="D90" i="9" s="1"/>
  <c r="L90" i="9"/>
  <c r="M90" i="9" s="1"/>
  <c r="AA90" i="9"/>
  <c r="AB90" i="9" s="1"/>
  <c r="AJ90" i="9"/>
  <c r="AK90" i="9" s="1"/>
  <c r="O91" i="9"/>
  <c r="P91" i="9" s="1"/>
  <c r="X91" i="9"/>
  <c r="Y91" i="9" s="1"/>
  <c r="J26" i="10"/>
  <c r="V26" i="10"/>
  <c r="W26" i="10" s="1"/>
  <c r="AH26" i="10"/>
  <c r="AI26" i="10" s="1"/>
  <c r="J27" i="10"/>
  <c r="V27" i="10"/>
  <c r="W27" i="10" s="1"/>
  <c r="AH27" i="10"/>
  <c r="AI27" i="10" s="1"/>
  <c r="L90" i="10"/>
  <c r="M90" i="10" s="1"/>
  <c r="X90" i="10"/>
  <c r="Y90" i="10" s="1"/>
  <c r="AJ90" i="10"/>
  <c r="AK90" i="10" s="1"/>
  <c r="L91" i="10"/>
  <c r="M91" i="10" s="1"/>
  <c r="X91" i="10"/>
  <c r="Y91" i="10" s="1"/>
  <c r="AJ91" i="10"/>
  <c r="AK91" i="10" s="1"/>
  <c r="G27" i="11"/>
  <c r="M27" i="11"/>
  <c r="N27" i="11" s="1"/>
  <c r="S27" i="11"/>
  <c r="T27" i="11" s="1"/>
  <c r="Y27" i="11"/>
  <c r="Z27" i="11" s="1"/>
  <c r="AE27" i="11"/>
  <c r="AF27" i="11" s="1"/>
  <c r="AK27" i="11"/>
  <c r="G28" i="11"/>
  <c r="M28" i="11"/>
  <c r="N28" i="11" s="1"/>
  <c r="S28" i="11"/>
  <c r="T28" i="11" s="1"/>
  <c r="Y28" i="11"/>
  <c r="Z28" i="11" s="1"/>
  <c r="AE28" i="11"/>
  <c r="AF28" i="11" s="1"/>
  <c r="AK28" i="11"/>
  <c r="I91" i="11"/>
  <c r="J91" i="11" s="1"/>
  <c r="U91" i="11"/>
  <c r="V91" i="11" s="1"/>
  <c r="AG91" i="11"/>
  <c r="AH91" i="11" s="1"/>
  <c r="I92" i="11"/>
  <c r="J92" i="11" s="1"/>
  <c r="U92" i="11"/>
  <c r="V92" i="11" s="1"/>
  <c r="AG92" i="11"/>
  <c r="AH92" i="11" s="1"/>
  <c r="V26" i="12"/>
  <c r="W26" i="12" s="1"/>
  <c r="AE26" i="12"/>
  <c r="AF26" i="12" s="1"/>
  <c r="J27" i="12"/>
  <c r="P27" i="12"/>
  <c r="Q27" i="12" s="1"/>
  <c r="Y27" i="12"/>
  <c r="Z27" i="12" s="1"/>
  <c r="L90" i="12"/>
  <c r="M90" i="12" s="1"/>
  <c r="X90" i="12"/>
  <c r="Y90" i="12" s="1"/>
  <c r="AJ90" i="12"/>
  <c r="AK90" i="12" s="1"/>
  <c r="L91" i="12"/>
  <c r="M91" i="12" s="1"/>
  <c r="X91" i="12"/>
  <c r="Y91" i="12" s="1"/>
  <c r="AJ91" i="12"/>
  <c r="AK91" i="12" s="1"/>
  <c r="M26" i="13"/>
  <c r="N26" i="13" s="1"/>
  <c r="Y26" i="13"/>
  <c r="Z26" i="13" s="1"/>
  <c r="AK26" i="13"/>
  <c r="AL26" i="13" s="1"/>
  <c r="M27" i="13"/>
  <c r="N27" i="13" s="1"/>
  <c r="Y27" i="13"/>
  <c r="Z27" i="13" s="1"/>
  <c r="AK27" i="13"/>
  <c r="AL27" i="13" s="1"/>
  <c r="L90" i="13"/>
  <c r="M90" i="13" s="1"/>
  <c r="X90" i="13"/>
  <c r="Y90" i="13" s="1"/>
  <c r="AJ90" i="13"/>
  <c r="AK90" i="13" s="1"/>
  <c r="L91" i="13"/>
  <c r="M91" i="13" s="1"/>
  <c r="X91" i="13"/>
  <c r="Y91" i="13" s="1"/>
  <c r="AJ91" i="13"/>
  <c r="AK91" i="13" s="1"/>
  <c r="D26" i="15"/>
  <c r="E26" i="15" s="1"/>
  <c r="J26" i="15"/>
  <c r="P26" i="15"/>
  <c r="Q26" i="15" s="1"/>
  <c r="V26" i="15"/>
  <c r="W26" i="15" s="1"/>
  <c r="AB26" i="15"/>
  <c r="AC26" i="15" s="1"/>
  <c r="AH26" i="15"/>
  <c r="AI26" i="15" s="1"/>
  <c r="D27" i="15"/>
  <c r="E27" i="15" s="1"/>
  <c r="J27" i="15"/>
  <c r="P27" i="15"/>
  <c r="Q27" i="15" s="1"/>
  <c r="V27" i="15"/>
  <c r="W27" i="15" s="1"/>
  <c r="AB27" i="15"/>
  <c r="AC27" i="15" s="1"/>
  <c r="AH27" i="15"/>
  <c r="AI27" i="15" s="1"/>
  <c r="I90" i="15"/>
  <c r="J90" i="15" s="1"/>
  <c r="AA90" i="15"/>
  <c r="AB90" i="15" s="1"/>
  <c r="AJ90" i="15"/>
  <c r="AK90" i="15" s="1"/>
  <c r="I91" i="15"/>
  <c r="J91" i="15" s="1"/>
  <c r="U91" i="15"/>
  <c r="V91" i="15" s="1"/>
  <c r="D26" i="16"/>
  <c r="E26" i="16" s="1"/>
  <c r="P26" i="16"/>
  <c r="Q26" i="16" s="1"/>
  <c r="AB26" i="16"/>
  <c r="AC26" i="16" s="1"/>
  <c r="D27" i="16"/>
  <c r="E27" i="16" s="1"/>
  <c r="P27" i="16"/>
  <c r="Q27" i="16" s="1"/>
  <c r="AB27" i="16"/>
  <c r="AC27" i="16" s="1"/>
  <c r="C90" i="16"/>
  <c r="D90" i="16" s="1"/>
  <c r="O90" i="16"/>
  <c r="P90" i="16" s="1"/>
  <c r="AA90" i="16"/>
  <c r="AB90" i="16" s="1"/>
  <c r="C91" i="16"/>
  <c r="D91" i="16" s="1"/>
  <c r="O91" i="16"/>
  <c r="P91" i="16" s="1"/>
  <c r="AA91" i="16"/>
  <c r="AB91" i="16" s="1"/>
  <c r="P26" i="17"/>
  <c r="Q26" i="17" s="1"/>
  <c r="Y26" i="17"/>
  <c r="Z26" i="17" s="1"/>
  <c r="D27" i="17"/>
  <c r="E27" i="17" s="1"/>
  <c r="M27" i="17"/>
  <c r="N27" i="17" s="1"/>
  <c r="AB27" i="17"/>
  <c r="AC27" i="17" s="1"/>
  <c r="AK27" i="17"/>
  <c r="I90" i="17"/>
  <c r="J90" i="17" s="1"/>
  <c r="U90" i="17"/>
  <c r="V90" i="17" s="1"/>
  <c r="AG90" i="17"/>
  <c r="AH90" i="17" s="1"/>
  <c r="I91" i="17"/>
  <c r="J91" i="17" s="1"/>
  <c r="U91" i="17"/>
  <c r="V91" i="17" s="1"/>
  <c r="AG91" i="17"/>
  <c r="AH91" i="17" s="1"/>
  <c r="G26" i="18"/>
  <c r="M26" i="18"/>
  <c r="N26" i="18" s="1"/>
  <c r="S26" i="18"/>
  <c r="T26" i="18" s="1"/>
  <c r="Y26" i="18"/>
  <c r="Z26" i="18" s="1"/>
  <c r="AE26" i="18"/>
  <c r="AF26" i="18" s="1"/>
  <c r="AK26" i="18"/>
  <c r="AL26" i="18" s="1"/>
  <c r="G27" i="18"/>
  <c r="M27" i="18"/>
  <c r="N27" i="18" s="1"/>
  <c r="S27" i="18"/>
  <c r="T27" i="18" s="1"/>
  <c r="Y27" i="18"/>
  <c r="Z27" i="18" s="1"/>
  <c r="AH27" i="18"/>
  <c r="AI27" i="18" s="1"/>
  <c r="F90" i="18"/>
  <c r="G90" i="18" s="1"/>
  <c r="AD90" i="18"/>
  <c r="AE90" i="18" s="1"/>
  <c r="R91" i="18"/>
  <c r="S91" i="18" s="1"/>
  <c r="G26" i="19"/>
  <c r="D27" i="19"/>
  <c r="E27" i="19" s="1"/>
  <c r="S27" i="19"/>
  <c r="T27" i="19" s="1"/>
  <c r="I90" i="19"/>
  <c r="J90" i="19" s="1"/>
  <c r="R91" i="19"/>
  <c r="S91" i="19" s="1"/>
  <c r="S26" i="20"/>
  <c r="T26" i="20" s="1"/>
  <c r="P27" i="20"/>
  <c r="Q27" i="20" s="1"/>
  <c r="C90" i="20"/>
  <c r="D90" i="20" s="1"/>
  <c r="O91" i="20"/>
  <c r="P91" i="20" s="1"/>
  <c r="AB26" i="21"/>
  <c r="AC26" i="21" s="1"/>
  <c r="AE27" i="21"/>
  <c r="AF27" i="21" s="1"/>
  <c r="F91" i="21"/>
  <c r="G91" i="21" s="1"/>
  <c r="P27" i="22"/>
  <c r="Q27" i="22" s="1"/>
  <c r="C91" i="22"/>
  <c r="D91" i="22" s="1"/>
  <c r="O17" i="20"/>
  <c r="O17" i="19"/>
  <c r="O17" i="21"/>
  <c r="O17" i="22"/>
  <c r="O17" i="26"/>
  <c r="O17" i="28"/>
  <c r="O17" i="29"/>
  <c r="O17" i="32"/>
  <c r="O17" i="37"/>
  <c r="O17" i="35"/>
  <c r="O17" i="38"/>
  <c r="O17" i="39"/>
  <c r="O17" i="42"/>
  <c r="O17" i="41"/>
  <c r="O17" i="43"/>
  <c r="O17" i="44"/>
  <c r="O17" i="45"/>
  <c r="O17" i="47"/>
  <c r="O17" i="15"/>
  <c r="O17" i="48"/>
  <c r="O17" i="33"/>
  <c r="O17" i="16"/>
  <c r="O17" i="12"/>
  <c r="O18" i="11"/>
  <c r="O17" i="10"/>
  <c r="O17" i="9"/>
  <c r="O17" i="13"/>
  <c r="H27" i="13"/>
  <c r="Y25" i="6"/>
  <c r="Z25" i="6" s="1"/>
  <c r="P27" i="6"/>
  <c r="Q27" i="6" s="1"/>
  <c r="Y27" i="6"/>
  <c r="Z27" i="6" s="1"/>
  <c r="J25" i="6"/>
  <c r="AE26" i="6"/>
  <c r="AF26" i="6" s="1"/>
  <c r="V26" i="6"/>
  <c r="W26" i="6" s="1"/>
  <c r="G26" i="6"/>
  <c r="AH26" i="6"/>
  <c r="AI26" i="6" s="1"/>
  <c r="S26" i="6"/>
  <c r="T26" i="6" s="1"/>
  <c r="J26" i="6"/>
  <c r="P26" i="6"/>
  <c r="Q26" i="6" s="1"/>
  <c r="AB26" i="6"/>
  <c r="AC26" i="6" s="1"/>
  <c r="M26" i="6"/>
  <c r="N26" i="6" s="1"/>
  <c r="Y26" i="6"/>
  <c r="Z26" i="6" s="1"/>
  <c r="AK26" i="6"/>
  <c r="AL26" i="6" s="1"/>
  <c r="D26" i="6"/>
  <c r="E26" i="6" s="1"/>
  <c r="AH25" i="6"/>
  <c r="AI25" i="6" s="1"/>
  <c r="S25" i="6"/>
  <c r="T25" i="6" s="1"/>
  <c r="D25" i="6"/>
  <c r="E25" i="6" s="1"/>
  <c r="AE25" i="6"/>
  <c r="AF25" i="6" s="1"/>
  <c r="V25" i="6"/>
  <c r="W25" i="6" s="1"/>
  <c r="M25" i="6"/>
  <c r="N25" i="6" s="1"/>
  <c r="AB25" i="6"/>
  <c r="AC25" i="6" s="1"/>
  <c r="D27" i="6"/>
  <c r="E27" i="6" s="1"/>
  <c r="AH27" i="6"/>
  <c r="AI27" i="6" s="1"/>
  <c r="S27" i="6"/>
  <c r="T27" i="6" s="1"/>
  <c r="J27" i="6"/>
  <c r="AE27" i="6"/>
  <c r="AF27" i="6" s="1"/>
  <c r="V27" i="6"/>
  <c r="W27" i="6" s="1"/>
  <c r="G27" i="6"/>
  <c r="G25" i="6"/>
  <c r="AK25" i="6"/>
  <c r="AL25" i="6" s="1"/>
  <c r="M27" i="6"/>
  <c r="N27" i="6" s="1"/>
  <c r="AB27" i="6"/>
  <c r="AC27" i="6" s="1"/>
  <c r="C129" i="3"/>
  <c r="B129" i="3"/>
  <c r="B127" i="3"/>
  <c r="C188" i="3"/>
  <c r="B188" i="3"/>
  <c r="B186" i="3"/>
  <c r="C195" i="3"/>
  <c r="B195" i="3"/>
  <c r="C173" i="3"/>
  <c r="C172" i="3"/>
  <c r="B172" i="3"/>
  <c r="B193" i="3"/>
  <c r="B173" i="3"/>
  <c r="B171" i="3"/>
  <c r="C181" i="3"/>
  <c r="C180" i="3"/>
  <c r="B181" i="3"/>
  <c r="B180" i="3"/>
  <c r="B179" i="3"/>
  <c r="C150" i="3"/>
  <c r="B150" i="3"/>
  <c r="B149" i="3"/>
  <c r="C143" i="3"/>
  <c r="C142" i="3"/>
  <c r="C141" i="3"/>
  <c r="B143" i="3"/>
  <c r="B142" i="3"/>
  <c r="B141" i="3"/>
  <c r="C200" i="3"/>
  <c r="B200" i="3"/>
  <c r="C210" i="3"/>
  <c r="C209" i="3"/>
  <c r="C207" i="3"/>
  <c r="B210" i="3"/>
  <c r="B209" i="3"/>
  <c r="B207" i="3"/>
  <c r="C165" i="3"/>
  <c r="C164" i="3"/>
  <c r="C163" i="3"/>
  <c r="C161" i="3"/>
  <c r="B165" i="3"/>
  <c r="B164" i="3"/>
  <c r="B163" i="3"/>
  <c r="B161" i="3"/>
  <c r="C156" i="3"/>
  <c r="B156" i="3"/>
  <c r="C135" i="3"/>
  <c r="B135" i="3"/>
  <c r="C122" i="3"/>
  <c r="C120" i="3"/>
  <c r="C119" i="3"/>
  <c r="B122" i="3"/>
  <c r="B120" i="3"/>
  <c r="B119" i="3"/>
  <c r="C114" i="3"/>
  <c r="C112" i="3"/>
  <c r="C111" i="3"/>
  <c r="C110" i="3"/>
  <c r="C109" i="3"/>
  <c r="C108" i="3"/>
  <c r="B114" i="3"/>
  <c r="B112" i="3"/>
  <c r="B111" i="3"/>
  <c r="B110" i="3"/>
  <c r="B109" i="3"/>
  <c r="B108" i="3"/>
  <c r="C103" i="3"/>
  <c r="C101" i="3"/>
  <c r="C100" i="3"/>
  <c r="C99" i="3"/>
  <c r="C98" i="3"/>
  <c r="B103" i="3"/>
  <c r="B101" i="3"/>
  <c r="B100" i="3"/>
  <c r="B99" i="3"/>
  <c r="B98" i="3"/>
  <c r="C97" i="3"/>
  <c r="B97" i="3"/>
  <c r="C90" i="3"/>
  <c r="C89" i="3"/>
  <c r="C88" i="3"/>
  <c r="C87" i="3"/>
  <c r="B92" i="3"/>
  <c r="B90" i="3"/>
  <c r="B89" i="3"/>
  <c r="B88" i="3"/>
  <c r="B87" i="3"/>
  <c r="C81" i="3"/>
  <c r="B81" i="3"/>
  <c r="C80" i="3"/>
  <c r="B80" i="3"/>
  <c r="C79" i="3"/>
  <c r="B79" i="3"/>
  <c r="F69" i="3"/>
  <c r="B69" i="3"/>
  <c r="F64" i="3"/>
  <c r="B64" i="3"/>
  <c r="F58" i="3"/>
  <c r="B58" i="3"/>
  <c r="F54" i="3"/>
  <c r="B54" i="3"/>
  <c r="F50" i="3"/>
  <c r="F49" i="3"/>
  <c r="B43" i="3"/>
  <c r="F43" i="3"/>
  <c r="B38" i="3"/>
  <c r="F38" i="3"/>
  <c r="AL28" i="10" l="1"/>
  <c r="L23" i="4" s="1"/>
  <c r="H25" i="13"/>
  <c r="AL28" i="6"/>
  <c r="D23" i="4" s="1"/>
  <c r="AL28" i="15"/>
  <c r="AF23" i="4" s="1"/>
  <c r="AL28" i="18"/>
  <c r="AR23" i="4" s="1"/>
  <c r="AL28" i="36"/>
  <c r="DL23" i="4" s="1"/>
  <c r="AL28" i="42"/>
  <c r="EJ23" i="4" s="1"/>
  <c r="AL28" i="48"/>
  <c r="FH23" i="4" s="1"/>
  <c r="AL28" i="13"/>
  <c r="X23" i="4" s="1"/>
  <c r="AL28" i="21"/>
  <c r="BD23" i="4" s="1"/>
  <c r="AL28" i="25"/>
  <c r="BT23" i="4" s="1"/>
  <c r="AL28" i="28"/>
  <c r="CF23" i="4" s="1"/>
  <c r="AL28" i="32"/>
  <c r="CV23" i="4" s="1"/>
  <c r="AL28" i="37"/>
  <c r="DP23" i="4" s="1"/>
  <c r="AL28" i="35"/>
  <c r="DH23" i="4" s="1"/>
  <c r="AL28" i="39"/>
  <c r="DX23" i="4" s="1"/>
  <c r="AL28" i="44"/>
  <c r="ER23" i="4" s="1"/>
  <c r="EZ23" i="4"/>
  <c r="F65" i="3"/>
  <c r="G65" i="3" s="1"/>
  <c r="H28" i="16"/>
  <c r="AB93" i="37"/>
  <c r="J93" i="43"/>
  <c r="Q28" i="9"/>
  <c r="J93" i="19"/>
  <c r="AB93" i="10"/>
  <c r="H26" i="21"/>
  <c r="AI28" i="26"/>
  <c r="BX8" i="4" s="1"/>
  <c r="BY8" i="4" s="1"/>
  <c r="AH93" i="19"/>
  <c r="AV11" i="4" s="1"/>
  <c r="AF28" i="19"/>
  <c r="P93" i="19"/>
  <c r="AH93" i="43"/>
  <c r="EN11" i="4" s="1"/>
  <c r="FT11" i="4" s="1"/>
  <c r="FT14" i="4" s="1"/>
  <c r="Y93" i="43"/>
  <c r="H27" i="42"/>
  <c r="H26" i="33"/>
  <c r="S93" i="18"/>
  <c r="T28" i="16"/>
  <c r="V93" i="15"/>
  <c r="AI28" i="22"/>
  <c r="BH8" i="4" s="1"/>
  <c r="BI8" i="4" s="1"/>
  <c r="N28" i="10"/>
  <c r="AF28" i="9"/>
  <c r="AI28" i="9"/>
  <c r="H8" i="4" s="1"/>
  <c r="I8" i="4" s="1"/>
  <c r="W29" i="11"/>
  <c r="M93" i="16"/>
  <c r="G93" i="19"/>
  <c r="AB93" i="43"/>
  <c r="J93" i="9"/>
  <c r="K26" i="16"/>
  <c r="Q29" i="11"/>
  <c r="AE93" i="12"/>
  <c r="H27" i="33"/>
  <c r="AC28" i="22"/>
  <c r="Q28" i="10"/>
  <c r="AC29" i="11"/>
  <c r="H27" i="10"/>
  <c r="H26" i="40"/>
  <c r="K28" i="13"/>
  <c r="H25" i="17"/>
  <c r="Z28" i="10"/>
  <c r="K27" i="16"/>
  <c r="H25" i="33"/>
  <c r="T28" i="44"/>
  <c r="H25" i="40"/>
  <c r="AF28" i="21"/>
  <c r="AI28" i="37"/>
  <c r="DP8" i="4" s="1"/>
  <c r="DQ8" i="4" s="1"/>
  <c r="AF28" i="40"/>
  <c r="S93" i="24"/>
  <c r="V93" i="26"/>
  <c r="J93" i="48"/>
  <c r="Q28" i="34"/>
  <c r="H27" i="17"/>
  <c r="D93" i="12"/>
  <c r="AF28" i="16"/>
  <c r="Y93" i="16"/>
  <c r="S93" i="25"/>
  <c r="AH93" i="9"/>
  <c r="H11" i="4" s="1"/>
  <c r="T28" i="13"/>
  <c r="AC28" i="13"/>
  <c r="E171" i="3"/>
  <c r="H26" i="13"/>
  <c r="S93" i="19"/>
  <c r="M93" i="30"/>
  <c r="AK93" i="15"/>
  <c r="AF26" i="4" s="1"/>
  <c r="AK93" i="37"/>
  <c r="DP26" i="4" s="1"/>
  <c r="G93" i="41"/>
  <c r="AE93" i="41"/>
  <c r="D93" i="15"/>
  <c r="T28" i="9"/>
  <c r="AI28" i="25"/>
  <c r="BT8" i="4" s="1"/>
  <c r="BU8" i="4" s="1"/>
  <c r="AE93" i="15"/>
  <c r="D94" i="11"/>
  <c r="D93" i="26"/>
  <c r="M93" i="15"/>
  <c r="V93" i="30"/>
  <c r="D93" i="37"/>
  <c r="W28" i="12"/>
  <c r="D93" i="10"/>
  <c r="AB8" i="4"/>
  <c r="AC8" i="4" s="1"/>
  <c r="S93" i="12"/>
  <c r="P93" i="22"/>
  <c r="H26" i="42"/>
  <c r="K27" i="37"/>
  <c r="W28" i="9"/>
  <c r="AK94" i="11"/>
  <c r="P26" i="4" s="1"/>
  <c r="M93" i="17"/>
  <c r="P94" i="11"/>
  <c r="K25" i="16"/>
  <c r="E136" i="3"/>
  <c r="H25" i="42"/>
  <c r="H27" i="40"/>
  <c r="AB93" i="15"/>
  <c r="AE93" i="37"/>
  <c r="AF28" i="13"/>
  <c r="S93" i="10"/>
  <c r="E28" i="9"/>
  <c r="S93" i="13"/>
  <c r="Q28" i="12"/>
  <c r="E28" i="12"/>
  <c r="E28" i="13"/>
  <c r="E28" i="22"/>
  <c r="AC28" i="17"/>
  <c r="N28" i="21"/>
  <c r="AI28" i="12"/>
  <c r="T8" i="4" s="1"/>
  <c r="U8" i="4" s="1"/>
  <c r="N28" i="37"/>
  <c r="AK93" i="30"/>
  <c r="CN26" i="4" s="1"/>
  <c r="S93" i="30"/>
  <c r="AH93" i="26"/>
  <c r="BX11" i="4" s="1"/>
  <c r="M93" i="37"/>
  <c r="D93" i="30"/>
  <c r="J93" i="37"/>
  <c r="V93" i="37"/>
  <c r="K28" i="40"/>
  <c r="Z28" i="44"/>
  <c r="W28" i="46"/>
  <c r="J93" i="26"/>
  <c r="AE93" i="26"/>
  <c r="E28" i="17"/>
  <c r="Q28" i="46"/>
  <c r="G93" i="46"/>
  <c r="AH93" i="48"/>
  <c r="FH11" i="4" s="1"/>
  <c r="D93" i="43"/>
  <c r="W28" i="37"/>
  <c r="Q28" i="28"/>
  <c r="W28" i="28"/>
  <c r="Q28" i="26"/>
  <c r="T28" i="21"/>
  <c r="Z28" i="19"/>
  <c r="Z28" i="18"/>
  <c r="AK93" i="17"/>
  <c r="AN26" i="4" s="1"/>
  <c r="AI28" i="17"/>
  <c r="AN8" i="4" s="1"/>
  <c r="AO8" i="4" s="1"/>
  <c r="S93" i="16"/>
  <c r="AE93" i="16"/>
  <c r="AB93" i="13"/>
  <c r="D93" i="13"/>
  <c r="AE93" i="13"/>
  <c r="P93" i="13"/>
  <c r="Q28" i="13"/>
  <c r="AB93" i="12"/>
  <c r="G93" i="12"/>
  <c r="E29" i="11"/>
  <c r="P93" i="10"/>
  <c r="G93" i="10"/>
  <c r="H25" i="10"/>
  <c r="AF28" i="17"/>
  <c r="E28" i="10"/>
  <c r="T28" i="12"/>
  <c r="Q28" i="25"/>
  <c r="H26" i="10"/>
  <c r="AI29" i="11"/>
  <c r="AC28" i="10"/>
  <c r="AC28" i="26"/>
  <c r="AI28" i="34"/>
  <c r="DD8" i="4" s="1"/>
  <c r="DE8" i="4" s="1"/>
  <c r="E28" i="21"/>
  <c r="Z28" i="15"/>
  <c r="W28" i="16"/>
  <c r="Z28" i="16"/>
  <c r="AL28" i="12"/>
  <c r="T23" i="4" s="1"/>
  <c r="Q28" i="15"/>
  <c r="AI28" i="38"/>
  <c r="DT8" i="4" s="1"/>
  <c r="DU8" i="4" s="1"/>
  <c r="Z28" i="40"/>
  <c r="G93" i="44"/>
  <c r="N28" i="15"/>
  <c r="M94" i="11"/>
  <c r="T28" i="24"/>
  <c r="E28" i="25"/>
  <c r="AC28" i="20"/>
  <c r="Z28" i="28"/>
  <c r="Z28" i="29"/>
  <c r="T28" i="30"/>
  <c r="AF28" i="27"/>
  <c r="AI28" i="28"/>
  <c r="CF8" i="4" s="1"/>
  <c r="CG8" i="4" s="1"/>
  <c r="CN23" i="4"/>
  <c r="Q28" i="29"/>
  <c r="W28" i="26"/>
  <c r="Q28" i="27"/>
  <c r="Q28" i="30"/>
  <c r="AC28" i="37"/>
  <c r="Z28" i="38"/>
  <c r="AI28" i="39"/>
  <c r="DX8" i="4" s="1"/>
  <c r="DY8" i="4" s="1"/>
  <c r="Z28" i="41"/>
  <c r="T28" i="39"/>
  <c r="E28" i="40"/>
  <c r="N28" i="41"/>
  <c r="E28" i="44"/>
  <c r="N28" i="45"/>
  <c r="T28" i="47"/>
  <c r="Z28" i="48"/>
  <c r="W28" i="47"/>
  <c r="AB93" i="17"/>
  <c r="S94" i="11"/>
  <c r="AH93" i="18"/>
  <c r="AR11" i="4" s="1"/>
  <c r="Y93" i="9"/>
  <c r="D93" i="21"/>
  <c r="Y93" i="22"/>
  <c r="M93" i="19"/>
  <c r="AE93" i="20"/>
  <c r="G93" i="22"/>
  <c r="AB93" i="18"/>
  <c r="J93" i="20"/>
  <c r="Y93" i="21"/>
  <c r="AH93" i="22"/>
  <c r="BH11" i="4" s="1"/>
  <c r="Y93" i="27"/>
  <c r="AH93" i="28"/>
  <c r="CF11" i="4" s="1"/>
  <c r="P93" i="25"/>
  <c r="M93" i="28"/>
  <c r="S93" i="29"/>
  <c r="AE93" i="24"/>
  <c r="J93" i="25"/>
  <c r="G93" i="28"/>
  <c r="Y93" i="29"/>
  <c r="AE93" i="30"/>
  <c r="AB93" i="31"/>
  <c r="J93" i="33"/>
  <c r="AH93" i="32"/>
  <c r="CV11" i="4" s="1"/>
  <c r="AK93" i="34"/>
  <c r="DD26" i="4" s="1"/>
  <c r="M93" i="31"/>
  <c r="P93" i="32"/>
  <c r="AE93" i="33"/>
  <c r="G93" i="34"/>
  <c r="Y93" i="35"/>
  <c r="AK93" i="36"/>
  <c r="DL26" i="4" s="1"/>
  <c r="D93" i="35"/>
  <c r="P93" i="36"/>
  <c r="AB93" i="34"/>
  <c r="J93" i="36"/>
  <c r="AK93" i="40"/>
  <c r="EB26" i="4" s="1"/>
  <c r="G93" i="37"/>
  <c r="S93" i="38"/>
  <c r="AK93" i="39"/>
  <c r="DX26" i="4" s="1"/>
  <c r="D93" i="40"/>
  <c r="P93" i="41"/>
  <c r="AB93" i="42"/>
  <c r="S93" i="42"/>
  <c r="AH93" i="40"/>
  <c r="EB11" i="4" s="1"/>
  <c r="AK93" i="44"/>
  <c r="ER26" i="4" s="1"/>
  <c r="D93" i="44"/>
  <c r="J93" i="44"/>
  <c r="S93" i="45"/>
  <c r="V93" i="45"/>
  <c r="D93" i="47"/>
  <c r="V93" i="47"/>
  <c r="D93" i="48"/>
  <c r="G93" i="48"/>
  <c r="H27" i="12"/>
  <c r="K27" i="12"/>
  <c r="H27" i="9"/>
  <c r="K27" i="9"/>
  <c r="J93" i="42"/>
  <c r="AD78" i="48"/>
  <c r="AE78" i="48" s="1"/>
  <c r="I78" i="48"/>
  <c r="J78" i="48" s="1"/>
  <c r="AJ78" i="48"/>
  <c r="AK78" i="48" s="1"/>
  <c r="AA78" i="48"/>
  <c r="AB78" i="48" s="1"/>
  <c r="R78" i="48"/>
  <c r="S78" i="48" s="1"/>
  <c r="AG78" i="48"/>
  <c r="AH78" i="48" s="1"/>
  <c r="O78" i="48"/>
  <c r="P78" i="48" s="1"/>
  <c r="AJ78" i="47"/>
  <c r="AK78" i="47" s="1"/>
  <c r="X78" i="47"/>
  <c r="Y78" i="47" s="1"/>
  <c r="L78" i="47"/>
  <c r="M78" i="47" s="1"/>
  <c r="L78" i="48"/>
  <c r="M78" i="48" s="1"/>
  <c r="AG78" i="47"/>
  <c r="AH78" i="47" s="1"/>
  <c r="U78" i="47"/>
  <c r="V78" i="47" s="1"/>
  <c r="I78" i="47"/>
  <c r="J78" i="47" s="1"/>
  <c r="X78" i="48"/>
  <c r="Y78" i="48" s="1"/>
  <c r="F78" i="48"/>
  <c r="G78" i="48" s="1"/>
  <c r="AD78" i="47"/>
  <c r="AE78" i="47" s="1"/>
  <c r="F78" i="47"/>
  <c r="G78" i="47" s="1"/>
  <c r="U78" i="48"/>
  <c r="V78" i="48" s="1"/>
  <c r="AA78" i="47"/>
  <c r="AB78" i="47" s="1"/>
  <c r="C78" i="47"/>
  <c r="D78" i="47" s="1"/>
  <c r="AA78" i="46"/>
  <c r="AB78" i="46" s="1"/>
  <c r="O78" i="46"/>
  <c r="P78" i="46" s="1"/>
  <c r="C78" i="46"/>
  <c r="D78" i="46" s="1"/>
  <c r="C78" i="48"/>
  <c r="D78" i="48" s="1"/>
  <c r="R78" i="47"/>
  <c r="S78" i="47" s="1"/>
  <c r="AJ78" i="46"/>
  <c r="AK78" i="46" s="1"/>
  <c r="X78" i="46"/>
  <c r="Y78" i="46" s="1"/>
  <c r="L78" i="46"/>
  <c r="M78" i="46" s="1"/>
  <c r="U78" i="46"/>
  <c r="V78" i="46" s="1"/>
  <c r="AA78" i="45"/>
  <c r="AB78" i="45" s="1"/>
  <c r="O78" i="45"/>
  <c r="P78" i="45" s="1"/>
  <c r="C78" i="45"/>
  <c r="D78" i="45" s="1"/>
  <c r="R78" i="46"/>
  <c r="S78" i="46" s="1"/>
  <c r="AJ78" i="45"/>
  <c r="AK78" i="45" s="1"/>
  <c r="X78" i="45"/>
  <c r="Y78" i="45" s="1"/>
  <c r="L78" i="45"/>
  <c r="M78" i="45" s="1"/>
  <c r="AG78" i="46"/>
  <c r="AH78" i="46" s="1"/>
  <c r="I78" i="46"/>
  <c r="J78" i="46" s="1"/>
  <c r="AG78" i="45"/>
  <c r="AH78" i="45" s="1"/>
  <c r="U78" i="45"/>
  <c r="V78" i="45" s="1"/>
  <c r="I78" i="45"/>
  <c r="J78" i="45" s="1"/>
  <c r="O78" i="47"/>
  <c r="P78" i="47" s="1"/>
  <c r="AD78" i="46"/>
  <c r="AE78" i="46" s="1"/>
  <c r="F78" i="46"/>
  <c r="G78" i="46" s="1"/>
  <c r="AD78" i="45"/>
  <c r="AE78" i="45" s="1"/>
  <c r="R78" i="45"/>
  <c r="S78" i="45" s="1"/>
  <c r="F78" i="45"/>
  <c r="G78" i="45" s="1"/>
  <c r="AG78" i="44"/>
  <c r="AH78" i="44" s="1"/>
  <c r="U78" i="44"/>
  <c r="V78" i="44" s="1"/>
  <c r="I78" i="44"/>
  <c r="J78" i="44" s="1"/>
  <c r="AG78" i="43"/>
  <c r="AH78" i="43" s="1"/>
  <c r="L78" i="43"/>
  <c r="M78" i="43" s="1"/>
  <c r="C78" i="43"/>
  <c r="D78" i="43" s="1"/>
  <c r="AD78" i="44"/>
  <c r="AE78" i="44" s="1"/>
  <c r="R78" i="44"/>
  <c r="S78" i="44" s="1"/>
  <c r="F78" i="44"/>
  <c r="G78" i="44" s="1"/>
  <c r="AD78" i="43"/>
  <c r="AE78" i="43" s="1"/>
  <c r="U78" i="43"/>
  <c r="V78" i="43" s="1"/>
  <c r="AA78" i="44"/>
  <c r="AB78" i="44" s="1"/>
  <c r="O78" i="44"/>
  <c r="P78" i="44" s="1"/>
  <c r="C78" i="44"/>
  <c r="D78" i="44" s="1"/>
  <c r="AJ78" i="43"/>
  <c r="AK78" i="43" s="1"/>
  <c r="AA78" i="43"/>
  <c r="AB78" i="43" s="1"/>
  <c r="R78" i="43"/>
  <c r="S78" i="43" s="1"/>
  <c r="I78" i="43"/>
  <c r="J78" i="43" s="1"/>
  <c r="AJ78" i="44"/>
  <c r="AK78" i="44" s="1"/>
  <c r="X78" i="44"/>
  <c r="Y78" i="44" s="1"/>
  <c r="L78" i="44"/>
  <c r="M78" i="44" s="1"/>
  <c r="X78" i="43"/>
  <c r="Y78" i="43" s="1"/>
  <c r="O78" i="43"/>
  <c r="P78" i="43" s="1"/>
  <c r="F78" i="43"/>
  <c r="G78" i="43" s="1"/>
  <c r="AG78" i="42"/>
  <c r="AH78" i="42" s="1"/>
  <c r="U78" i="42"/>
  <c r="V78" i="42" s="1"/>
  <c r="I78" i="42"/>
  <c r="J78" i="42" s="1"/>
  <c r="AG78" i="41"/>
  <c r="AH78" i="41" s="1"/>
  <c r="X78" i="41"/>
  <c r="Y78" i="41" s="1"/>
  <c r="O78" i="41"/>
  <c r="P78" i="41" s="1"/>
  <c r="F78" i="41"/>
  <c r="G78" i="41" s="1"/>
  <c r="AJ78" i="40"/>
  <c r="AK78" i="40" s="1"/>
  <c r="X78" i="40"/>
  <c r="Y78" i="40" s="1"/>
  <c r="L78" i="40"/>
  <c r="M78" i="40" s="1"/>
  <c r="AD78" i="42"/>
  <c r="AE78" i="42" s="1"/>
  <c r="R78" i="42"/>
  <c r="S78" i="42" s="1"/>
  <c r="F78" i="42"/>
  <c r="G78" i="42" s="1"/>
  <c r="U78" i="41"/>
  <c r="V78" i="41" s="1"/>
  <c r="L78" i="41"/>
  <c r="M78" i="41" s="1"/>
  <c r="C78" i="41"/>
  <c r="D78" i="41" s="1"/>
  <c r="AG78" i="40"/>
  <c r="AH78" i="40" s="1"/>
  <c r="U78" i="40"/>
  <c r="V78" i="40" s="1"/>
  <c r="I78" i="40"/>
  <c r="J78" i="40" s="1"/>
  <c r="AA78" i="42"/>
  <c r="AB78" i="42" s="1"/>
  <c r="O78" i="42"/>
  <c r="P78" i="42" s="1"/>
  <c r="C78" i="42"/>
  <c r="D78" i="42" s="1"/>
  <c r="AD78" i="41"/>
  <c r="AE78" i="41" s="1"/>
  <c r="I78" i="41"/>
  <c r="J78" i="41" s="1"/>
  <c r="AD78" i="40"/>
  <c r="AE78" i="40" s="1"/>
  <c r="R78" i="40"/>
  <c r="S78" i="40" s="1"/>
  <c r="F78" i="40"/>
  <c r="G78" i="40" s="1"/>
  <c r="AJ78" i="42"/>
  <c r="AK78" i="42" s="1"/>
  <c r="AJ78" i="41"/>
  <c r="AK78" i="41" s="1"/>
  <c r="AA78" i="40"/>
  <c r="AB78" i="40" s="1"/>
  <c r="AJ78" i="39"/>
  <c r="AK78" i="39" s="1"/>
  <c r="X78" i="39"/>
  <c r="Y78" i="39" s="1"/>
  <c r="L78" i="39"/>
  <c r="M78" i="39" s="1"/>
  <c r="AG78" i="38"/>
  <c r="AH78" i="38" s="1"/>
  <c r="U78" i="38"/>
  <c r="V78" i="38" s="1"/>
  <c r="I78" i="38"/>
  <c r="J78" i="38" s="1"/>
  <c r="AG78" i="37"/>
  <c r="AH78" i="37" s="1"/>
  <c r="X78" i="37"/>
  <c r="Y78" i="37" s="1"/>
  <c r="O78" i="37"/>
  <c r="P78" i="37" s="1"/>
  <c r="X78" i="42"/>
  <c r="Y78" i="42" s="1"/>
  <c r="AA78" i="41"/>
  <c r="AB78" i="41" s="1"/>
  <c r="O78" i="40"/>
  <c r="P78" i="40" s="1"/>
  <c r="AG78" i="39"/>
  <c r="AH78" i="39" s="1"/>
  <c r="U78" i="39"/>
  <c r="V78" i="39" s="1"/>
  <c r="I78" i="39"/>
  <c r="J78" i="39" s="1"/>
  <c r="AD78" i="38"/>
  <c r="AE78" i="38" s="1"/>
  <c r="R78" i="38"/>
  <c r="S78" i="38" s="1"/>
  <c r="F78" i="38"/>
  <c r="G78" i="38" s="1"/>
  <c r="AD78" i="37"/>
  <c r="AE78" i="37" s="1"/>
  <c r="L78" i="37"/>
  <c r="M78" i="37" s="1"/>
  <c r="C78" i="37"/>
  <c r="D78" i="37" s="1"/>
  <c r="L78" i="42"/>
  <c r="M78" i="42" s="1"/>
  <c r="R78" i="41"/>
  <c r="S78" i="41" s="1"/>
  <c r="C78" i="40"/>
  <c r="D78" i="40" s="1"/>
  <c r="AD78" i="39"/>
  <c r="AE78" i="39" s="1"/>
  <c r="R78" i="39"/>
  <c r="S78" i="39" s="1"/>
  <c r="F78" i="39"/>
  <c r="G78" i="39" s="1"/>
  <c r="AA78" i="38"/>
  <c r="AB78" i="38" s="1"/>
  <c r="O78" i="38"/>
  <c r="P78" i="38" s="1"/>
  <c r="C78" i="38"/>
  <c r="D78" i="38" s="1"/>
  <c r="U78" i="37"/>
  <c r="V78" i="37" s="1"/>
  <c r="I78" i="37"/>
  <c r="J78" i="37" s="1"/>
  <c r="AA78" i="39"/>
  <c r="AB78" i="39" s="1"/>
  <c r="O78" i="39"/>
  <c r="P78" i="39" s="1"/>
  <c r="C78" i="39"/>
  <c r="D78" i="39" s="1"/>
  <c r="AJ78" i="38"/>
  <c r="AK78" i="38" s="1"/>
  <c r="X78" i="38"/>
  <c r="Y78" i="38" s="1"/>
  <c r="L78" i="38"/>
  <c r="M78" i="38" s="1"/>
  <c r="AJ78" i="37"/>
  <c r="AK78" i="37" s="1"/>
  <c r="AA78" i="37"/>
  <c r="AB78" i="37" s="1"/>
  <c r="R78" i="37"/>
  <c r="S78" i="37" s="1"/>
  <c r="F78" i="37"/>
  <c r="G78" i="37" s="1"/>
  <c r="AA78" i="36"/>
  <c r="AB78" i="36" s="1"/>
  <c r="O78" i="36"/>
  <c r="P78" i="36" s="1"/>
  <c r="C78" i="36"/>
  <c r="D78" i="36" s="1"/>
  <c r="AJ78" i="35"/>
  <c r="AK78" i="35" s="1"/>
  <c r="X78" i="35"/>
  <c r="Y78" i="35" s="1"/>
  <c r="L78" i="35"/>
  <c r="M78" i="35" s="1"/>
  <c r="AD78" i="34"/>
  <c r="AE78" i="34" s="1"/>
  <c r="R78" i="34"/>
  <c r="S78" i="34" s="1"/>
  <c r="F78" i="34"/>
  <c r="G78" i="34" s="1"/>
  <c r="AG78" i="36"/>
  <c r="AH78" i="36" s="1"/>
  <c r="U78" i="36"/>
  <c r="V78" i="36" s="1"/>
  <c r="I78" i="36"/>
  <c r="J78" i="36" s="1"/>
  <c r="AD78" i="35"/>
  <c r="AE78" i="35" s="1"/>
  <c r="R78" i="35"/>
  <c r="S78" i="35" s="1"/>
  <c r="F78" i="35"/>
  <c r="G78" i="35" s="1"/>
  <c r="AJ78" i="34"/>
  <c r="AK78" i="34" s="1"/>
  <c r="X78" i="34"/>
  <c r="Y78" i="34" s="1"/>
  <c r="L78" i="34"/>
  <c r="M78" i="34" s="1"/>
  <c r="AD78" i="36"/>
  <c r="AE78" i="36" s="1"/>
  <c r="R78" i="36"/>
  <c r="S78" i="36" s="1"/>
  <c r="F78" i="36"/>
  <c r="G78" i="36" s="1"/>
  <c r="AA78" i="35"/>
  <c r="AB78" i="35" s="1"/>
  <c r="O78" i="35"/>
  <c r="P78" i="35" s="1"/>
  <c r="C78" i="35"/>
  <c r="D78" i="35" s="1"/>
  <c r="AG78" i="34"/>
  <c r="AH78" i="34" s="1"/>
  <c r="U78" i="34"/>
  <c r="V78" i="34" s="1"/>
  <c r="I78" i="34"/>
  <c r="J78" i="34" s="1"/>
  <c r="AJ78" i="36"/>
  <c r="AK78" i="36" s="1"/>
  <c r="U78" i="35"/>
  <c r="V78" i="35" s="1"/>
  <c r="AA78" i="34"/>
  <c r="AB78" i="34" s="1"/>
  <c r="AD78" i="33"/>
  <c r="AE78" i="33" s="1"/>
  <c r="R78" i="33"/>
  <c r="S78" i="33" s="1"/>
  <c r="F78" i="33"/>
  <c r="G78" i="33" s="1"/>
  <c r="AA78" i="32"/>
  <c r="AB78" i="32" s="1"/>
  <c r="O78" i="32"/>
  <c r="P78" i="32" s="1"/>
  <c r="C78" i="32"/>
  <c r="D78" i="32" s="1"/>
  <c r="AA78" i="31"/>
  <c r="AB78" i="31" s="1"/>
  <c r="O78" i="31"/>
  <c r="P78" i="31" s="1"/>
  <c r="C78" i="31"/>
  <c r="D78" i="31" s="1"/>
  <c r="X78" i="36"/>
  <c r="Y78" i="36" s="1"/>
  <c r="I78" i="35"/>
  <c r="J78" i="35" s="1"/>
  <c r="O78" i="34"/>
  <c r="P78" i="34" s="1"/>
  <c r="AA78" i="33"/>
  <c r="AB78" i="33" s="1"/>
  <c r="O78" i="33"/>
  <c r="P78" i="33" s="1"/>
  <c r="C78" i="33"/>
  <c r="D78" i="33" s="1"/>
  <c r="AJ78" i="32"/>
  <c r="AK78" i="32" s="1"/>
  <c r="X78" i="32"/>
  <c r="Y78" i="32" s="1"/>
  <c r="L78" i="32"/>
  <c r="M78" i="32" s="1"/>
  <c r="AJ78" i="31"/>
  <c r="AK78" i="31" s="1"/>
  <c r="X78" i="31"/>
  <c r="Y78" i="31" s="1"/>
  <c r="L78" i="31"/>
  <c r="M78" i="31" s="1"/>
  <c r="L78" i="36"/>
  <c r="M78" i="36" s="1"/>
  <c r="C78" i="34"/>
  <c r="D78" i="34" s="1"/>
  <c r="AJ78" i="33"/>
  <c r="AK78" i="33" s="1"/>
  <c r="X78" i="33"/>
  <c r="Y78" i="33" s="1"/>
  <c r="L78" i="33"/>
  <c r="M78" i="33" s="1"/>
  <c r="AG78" i="32"/>
  <c r="AH78" i="32" s="1"/>
  <c r="U78" i="32"/>
  <c r="V78" i="32" s="1"/>
  <c r="I78" i="32"/>
  <c r="J78" i="32" s="1"/>
  <c r="AG78" i="35"/>
  <c r="AH78" i="35" s="1"/>
  <c r="AG78" i="33"/>
  <c r="AH78" i="33" s="1"/>
  <c r="U78" i="33"/>
  <c r="V78" i="33" s="1"/>
  <c r="I78" i="33"/>
  <c r="J78" i="33" s="1"/>
  <c r="AD78" i="32"/>
  <c r="AE78" i="32" s="1"/>
  <c r="R78" i="32"/>
  <c r="S78" i="32" s="1"/>
  <c r="F78" i="32"/>
  <c r="G78" i="32" s="1"/>
  <c r="AD78" i="31"/>
  <c r="AE78" i="31" s="1"/>
  <c r="R78" i="31"/>
  <c r="S78" i="31" s="1"/>
  <c r="F78" i="31"/>
  <c r="G78" i="31" s="1"/>
  <c r="AG78" i="31"/>
  <c r="AH78" i="31" s="1"/>
  <c r="AJ78" i="30"/>
  <c r="AK78" i="30" s="1"/>
  <c r="R78" i="30"/>
  <c r="S78" i="30" s="1"/>
  <c r="I78" i="30"/>
  <c r="J78" i="30" s="1"/>
  <c r="AJ78" i="29"/>
  <c r="AK78" i="29" s="1"/>
  <c r="X78" i="29"/>
  <c r="Y78" i="29" s="1"/>
  <c r="L78" i="29"/>
  <c r="M78" i="29" s="1"/>
  <c r="AD78" i="28"/>
  <c r="AE78" i="28" s="1"/>
  <c r="R78" i="28"/>
  <c r="S78" i="28" s="1"/>
  <c r="F78" i="28"/>
  <c r="G78" i="28" s="1"/>
  <c r="AG78" i="27"/>
  <c r="AH78" i="27" s="1"/>
  <c r="U78" i="27"/>
  <c r="V78" i="27" s="1"/>
  <c r="I78" i="27"/>
  <c r="J78" i="27" s="1"/>
  <c r="AG78" i="26"/>
  <c r="AH78" i="26" s="1"/>
  <c r="L78" i="26"/>
  <c r="M78" i="26" s="1"/>
  <c r="C78" i="26"/>
  <c r="D78" i="26" s="1"/>
  <c r="AJ78" i="25"/>
  <c r="AK78" i="25" s="1"/>
  <c r="X78" i="25"/>
  <c r="Y78" i="25" s="1"/>
  <c r="L78" i="25"/>
  <c r="M78" i="25" s="1"/>
  <c r="U78" i="31"/>
  <c r="V78" i="31" s="1"/>
  <c r="AA78" i="30"/>
  <c r="AB78" i="30" s="1"/>
  <c r="O78" i="30"/>
  <c r="P78" i="30" s="1"/>
  <c r="F78" i="30"/>
  <c r="G78" i="30" s="1"/>
  <c r="AG78" i="29"/>
  <c r="AH78" i="29" s="1"/>
  <c r="U78" i="29"/>
  <c r="V78" i="29" s="1"/>
  <c r="I78" i="29"/>
  <c r="J78" i="29" s="1"/>
  <c r="AA78" i="28"/>
  <c r="AB78" i="28" s="1"/>
  <c r="O78" i="28"/>
  <c r="P78" i="28" s="1"/>
  <c r="C78" i="28"/>
  <c r="D78" i="28" s="1"/>
  <c r="AD78" i="27"/>
  <c r="AE78" i="27" s="1"/>
  <c r="R78" i="27"/>
  <c r="S78" i="27" s="1"/>
  <c r="F78" i="27"/>
  <c r="G78" i="27" s="1"/>
  <c r="AD78" i="26"/>
  <c r="AE78" i="26" s="1"/>
  <c r="U78" i="26"/>
  <c r="V78" i="26" s="1"/>
  <c r="AG78" i="25"/>
  <c r="AH78" i="25" s="1"/>
  <c r="U78" i="25"/>
  <c r="V78" i="25" s="1"/>
  <c r="I78" i="25"/>
  <c r="J78" i="25" s="1"/>
  <c r="AG78" i="24"/>
  <c r="AH78" i="24" s="1"/>
  <c r="X78" i="24"/>
  <c r="Y78" i="24" s="1"/>
  <c r="O78" i="24"/>
  <c r="P78" i="24" s="1"/>
  <c r="F78" i="24"/>
  <c r="G78" i="24" s="1"/>
  <c r="I78" i="31"/>
  <c r="J78" i="31" s="1"/>
  <c r="AG78" i="30"/>
  <c r="AH78" i="30" s="1"/>
  <c r="X78" i="30"/>
  <c r="Y78" i="30" s="1"/>
  <c r="L78" i="30"/>
  <c r="M78" i="30" s="1"/>
  <c r="AD78" i="29"/>
  <c r="AE78" i="29" s="1"/>
  <c r="R78" i="29"/>
  <c r="S78" i="29" s="1"/>
  <c r="F78" i="29"/>
  <c r="G78" i="29" s="1"/>
  <c r="AJ78" i="28"/>
  <c r="AK78" i="28" s="1"/>
  <c r="X78" i="28"/>
  <c r="Y78" i="28" s="1"/>
  <c r="L78" i="28"/>
  <c r="M78" i="28" s="1"/>
  <c r="AA78" i="27"/>
  <c r="AB78" i="27" s="1"/>
  <c r="O78" i="27"/>
  <c r="P78" i="27" s="1"/>
  <c r="C78" i="27"/>
  <c r="D78" i="27" s="1"/>
  <c r="AJ78" i="26"/>
  <c r="AK78" i="26" s="1"/>
  <c r="AA78" i="26"/>
  <c r="AB78" i="26" s="1"/>
  <c r="R78" i="26"/>
  <c r="S78" i="26" s="1"/>
  <c r="I78" i="26"/>
  <c r="J78" i="26" s="1"/>
  <c r="AD78" i="25"/>
  <c r="AE78" i="25" s="1"/>
  <c r="R78" i="25"/>
  <c r="S78" i="25" s="1"/>
  <c r="F78" i="25"/>
  <c r="G78" i="25" s="1"/>
  <c r="U78" i="24"/>
  <c r="V78" i="24" s="1"/>
  <c r="L78" i="24"/>
  <c r="M78" i="24" s="1"/>
  <c r="C78" i="24"/>
  <c r="D78" i="24" s="1"/>
  <c r="AD78" i="30"/>
  <c r="AE78" i="30" s="1"/>
  <c r="U78" i="30"/>
  <c r="V78" i="30" s="1"/>
  <c r="C78" i="30"/>
  <c r="D78" i="30" s="1"/>
  <c r="AA78" i="29"/>
  <c r="AB78" i="29" s="1"/>
  <c r="O78" i="29"/>
  <c r="P78" i="29" s="1"/>
  <c r="C78" i="29"/>
  <c r="D78" i="29" s="1"/>
  <c r="AG78" i="28"/>
  <c r="AH78" i="28" s="1"/>
  <c r="U78" i="28"/>
  <c r="V78" i="28" s="1"/>
  <c r="I78" i="28"/>
  <c r="J78" i="28" s="1"/>
  <c r="AJ78" i="27"/>
  <c r="AK78" i="27" s="1"/>
  <c r="X78" i="27"/>
  <c r="Y78" i="27" s="1"/>
  <c r="L78" i="27"/>
  <c r="M78" i="27" s="1"/>
  <c r="O78" i="26"/>
  <c r="P78" i="26" s="1"/>
  <c r="AJ78" i="24"/>
  <c r="AK78" i="24" s="1"/>
  <c r="R78" i="24"/>
  <c r="S78" i="24" s="1"/>
  <c r="AJ78" i="22"/>
  <c r="AK78" i="22" s="1"/>
  <c r="X78" i="22"/>
  <c r="Y78" i="22" s="1"/>
  <c r="L78" i="22"/>
  <c r="M78" i="22" s="1"/>
  <c r="AG78" i="21"/>
  <c r="AH78" i="21" s="1"/>
  <c r="U78" i="21"/>
  <c r="V78" i="21" s="1"/>
  <c r="I78" i="21"/>
  <c r="J78" i="21" s="1"/>
  <c r="AJ78" i="20"/>
  <c r="AK78" i="20" s="1"/>
  <c r="X78" i="20"/>
  <c r="Y78" i="20" s="1"/>
  <c r="L78" i="20"/>
  <c r="M78" i="20" s="1"/>
  <c r="AJ78" i="19"/>
  <c r="AK78" i="19" s="1"/>
  <c r="AA78" i="19"/>
  <c r="AB78" i="19" s="1"/>
  <c r="I78" i="19"/>
  <c r="J78" i="19" s="1"/>
  <c r="AA78" i="18"/>
  <c r="AB78" i="18" s="1"/>
  <c r="O78" i="18"/>
  <c r="P78" i="18" s="1"/>
  <c r="C78" i="18"/>
  <c r="D78" i="18" s="1"/>
  <c r="F78" i="26"/>
  <c r="G78" i="26" s="1"/>
  <c r="AA78" i="25"/>
  <c r="AB78" i="25" s="1"/>
  <c r="AD78" i="24"/>
  <c r="AE78" i="24" s="1"/>
  <c r="I78" i="24"/>
  <c r="J78" i="24" s="1"/>
  <c r="AG78" i="22"/>
  <c r="AH78" i="22" s="1"/>
  <c r="U78" i="22"/>
  <c r="V78" i="22" s="1"/>
  <c r="I78" i="22"/>
  <c r="J78" i="22" s="1"/>
  <c r="AD78" i="21"/>
  <c r="AE78" i="21" s="1"/>
  <c r="R78" i="21"/>
  <c r="S78" i="21" s="1"/>
  <c r="F78" i="21"/>
  <c r="G78" i="21" s="1"/>
  <c r="AG78" i="20"/>
  <c r="AH78" i="20" s="1"/>
  <c r="U78" i="20"/>
  <c r="V78" i="20" s="1"/>
  <c r="I78" i="20"/>
  <c r="J78" i="20" s="1"/>
  <c r="AG78" i="19"/>
  <c r="AH78" i="19" s="1"/>
  <c r="R78" i="19"/>
  <c r="S78" i="19" s="1"/>
  <c r="AJ78" i="18"/>
  <c r="AK78" i="18" s="1"/>
  <c r="X78" i="18"/>
  <c r="Y78" i="18" s="1"/>
  <c r="L78" i="18"/>
  <c r="M78" i="18" s="1"/>
  <c r="O78" i="25"/>
  <c r="P78" i="25" s="1"/>
  <c r="AA78" i="24"/>
  <c r="AB78" i="24" s="1"/>
  <c r="X78" i="26"/>
  <c r="Y78" i="26" s="1"/>
  <c r="C78" i="25"/>
  <c r="D78" i="25" s="1"/>
  <c r="AA78" i="22"/>
  <c r="AB78" i="22" s="1"/>
  <c r="O78" i="22"/>
  <c r="P78" i="22" s="1"/>
  <c r="C78" i="22"/>
  <c r="D78" i="22" s="1"/>
  <c r="AJ78" i="21"/>
  <c r="AK78" i="21" s="1"/>
  <c r="X78" i="21"/>
  <c r="Y78" i="21" s="1"/>
  <c r="L78" i="21"/>
  <c r="M78" i="21" s="1"/>
  <c r="AA78" i="20"/>
  <c r="AB78" i="20" s="1"/>
  <c r="O78" i="20"/>
  <c r="P78" i="20" s="1"/>
  <c r="C78" i="20"/>
  <c r="D78" i="20" s="1"/>
  <c r="AD78" i="19"/>
  <c r="AE78" i="19" s="1"/>
  <c r="U78" i="19"/>
  <c r="V78" i="19" s="1"/>
  <c r="L78" i="19"/>
  <c r="M78" i="19" s="1"/>
  <c r="C78" i="19"/>
  <c r="D78" i="19" s="1"/>
  <c r="C78" i="21"/>
  <c r="D78" i="21" s="1"/>
  <c r="F78" i="20"/>
  <c r="G78" i="20" s="1"/>
  <c r="F78" i="19"/>
  <c r="G78" i="19" s="1"/>
  <c r="AD78" i="18"/>
  <c r="AE78" i="18" s="1"/>
  <c r="F78" i="18"/>
  <c r="G78" i="18" s="1"/>
  <c r="AG78" i="17"/>
  <c r="AH78" i="17" s="1"/>
  <c r="U78" i="17"/>
  <c r="V78" i="17" s="1"/>
  <c r="I78" i="17"/>
  <c r="J78" i="17" s="1"/>
  <c r="AD78" i="16"/>
  <c r="AE78" i="16" s="1"/>
  <c r="R78" i="16"/>
  <c r="S78" i="16" s="1"/>
  <c r="F78" i="16"/>
  <c r="G78" i="16" s="1"/>
  <c r="AG78" i="15"/>
  <c r="AH78" i="15" s="1"/>
  <c r="X78" i="15"/>
  <c r="Y78" i="15" s="1"/>
  <c r="R78" i="15"/>
  <c r="S78" i="15" s="1"/>
  <c r="L78" i="15"/>
  <c r="M78" i="15" s="1"/>
  <c r="F78" i="15"/>
  <c r="G78" i="15" s="1"/>
  <c r="AJ78" i="13"/>
  <c r="AK78" i="13" s="1"/>
  <c r="X78" i="13"/>
  <c r="Y78" i="13" s="1"/>
  <c r="L78" i="13"/>
  <c r="M78" i="13" s="1"/>
  <c r="AJ78" i="12"/>
  <c r="AK78" i="12" s="1"/>
  <c r="X78" i="12"/>
  <c r="Y78" i="12" s="1"/>
  <c r="L78" i="12"/>
  <c r="M78" i="12" s="1"/>
  <c r="AG79" i="11"/>
  <c r="AH79" i="11" s="1"/>
  <c r="U79" i="11"/>
  <c r="V79" i="11" s="1"/>
  <c r="I79" i="11"/>
  <c r="J79" i="11" s="1"/>
  <c r="AJ78" i="10"/>
  <c r="AK78" i="10" s="1"/>
  <c r="X78" i="10"/>
  <c r="Y78" i="10" s="1"/>
  <c r="L78" i="10"/>
  <c r="M78" i="10" s="1"/>
  <c r="AG78" i="9"/>
  <c r="AH78" i="9" s="1"/>
  <c r="R78" i="9"/>
  <c r="S78" i="9" s="1"/>
  <c r="I78" i="9"/>
  <c r="J78" i="9" s="1"/>
  <c r="AD78" i="12"/>
  <c r="AE78" i="12" s="1"/>
  <c r="AA79" i="11"/>
  <c r="AB79" i="11" s="1"/>
  <c r="F78" i="10"/>
  <c r="G78" i="10" s="1"/>
  <c r="U78" i="9"/>
  <c r="V78" i="9" s="1"/>
  <c r="F78" i="9"/>
  <c r="G78" i="9" s="1"/>
  <c r="AD78" i="22"/>
  <c r="AE78" i="22" s="1"/>
  <c r="U78" i="18"/>
  <c r="V78" i="18" s="1"/>
  <c r="AD78" i="17"/>
  <c r="AE78" i="17" s="1"/>
  <c r="R78" i="17"/>
  <c r="S78" i="17" s="1"/>
  <c r="F78" i="17"/>
  <c r="G78" i="17" s="1"/>
  <c r="AA78" i="16"/>
  <c r="AB78" i="16" s="1"/>
  <c r="O78" i="16"/>
  <c r="P78" i="16" s="1"/>
  <c r="C78" i="16"/>
  <c r="D78" i="16" s="1"/>
  <c r="AD78" i="15"/>
  <c r="AE78" i="15" s="1"/>
  <c r="AG78" i="13"/>
  <c r="AH78" i="13" s="1"/>
  <c r="U78" i="13"/>
  <c r="V78" i="13" s="1"/>
  <c r="I78" i="13"/>
  <c r="J78" i="13" s="1"/>
  <c r="AG78" i="12"/>
  <c r="AH78" i="12" s="1"/>
  <c r="U78" i="12"/>
  <c r="V78" i="12" s="1"/>
  <c r="I78" i="12"/>
  <c r="J78" i="12" s="1"/>
  <c r="AD79" i="11"/>
  <c r="AE79" i="11" s="1"/>
  <c r="R79" i="11"/>
  <c r="S79" i="11" s="1"/>
  <c r="F79" i="11"/>
  <c r="G79" i="11" s="1"/>
  <c r="AG78" i="10"/>
  <c r="AH78" i="10" s="1"/>
  <c r="U78" i="10"/>
  <c r="V78" i="10" s="1"/>
  <c r="I78" i="10"/>
  <c r="J78" i="10" s="1"/>
  <c r="X78" i="9"/>
  <c r="Y78" i="9" s="1"/>
  <c r="O78" i="9"/>
  <c r="P78" i="9" s="1"/>
  <c r="R78" i="12"/>
  <c r="S78" i="12" s="1"/>
  <c r="C79" i="11"/>
  <c r="D79" i="11" s="1"/>
  <c r="R78" i="10"/>
  <c r="S78" i="10" s="1"/>
  <c r="AD78" i="9"/>
  <c r="AE78" i="9" s="1"/>
  <c r="R78" i="22"/>
  <c r="S78" i="22" s="1"/>
  <c r="AA78" i="21"/>
  <c r="AB78" i="21" s="1"/>
  <c r="AD78" i="20"/>
  <c r="AE78" i="20" s="1"/>
  <c r="X78" i="19"/>
  <c r="Y78" i="19" s="1"/>
  <c r="R78" i="18"/>
  <c r="S78" i="18" s="1"/>
  <c r="AA78" i="17"/>
  <c r="AB78" i="17" s="1"/>
  <c r="O78" i="17"/>
  <c r="P78" i="17" s="1"/>
  <c r="C78" i="17"/>
  <c r="D78" i="17" s="1"/>
  <c r="AJ78" i="16"/>
  <c r="AK78" i="16" s="1"/>
  <c r="X78" i="16"/>
  <c r="Y78" i="16" s="1"/>
  <c r="L78" i="16"/>
  <c r="M78" i="16" s="1"/>
  <c r="U78" i="15"/>
  <c r="V78" i="15" s="1"/>
  <c r="O78" i="15"/>
  <c r="P78" i="15" s="1"/>
  <c r="I78" i="15"/>
  <c r="J78" i="15" s="1"/>
  <c r="C78" i="15"/>
  <c r="D78" i="15" s="1"/>
  <c r="AD78" i="13"/>
  <c r="AE78" i="13" s="1"/>
  <c r="R78" i="13"/>
  <c r="S78" i="13" s="1"/>
  <c r="F78" i="13"/>
  <c r="G78" i="13" s="1"/>
  <c r="F78" i="12"/>
  <c r="G78" i="12" s="1"/>
  <c r="O79" i="11"/>
  <c r="P79" i="11" s="1"/>
  <c r="AD78" i="10"/>
  <c r="AE78" i="10" s="1"/>
  <c r="AG78" i="16"/>
  <c r="AH78" i="16" s="1"/>
  <c r="AA78" i="15"/>
  <c r="AB78" i="15" s="1"/>
  <c r="AA78" i="13"/>
  <c r="AB78" i="13" s="1"/>
  <c r="AA78" i="12"/>
  <c r="AB78" i="12" s="1"/>
  <c r="AA78" i="10"/>
  <c r="AB78" i="10" s="1"/>
  <c r="AJ78" i="9"/>
  <c r="AK78" i="9" s="1"/>
  <c r="C78" i="9"/>
  <c r="D78" i="9" s="1"/>
  <c r="L78" i="9"/>
  <c r="M78" i="9" s="1"/>
  <c r="F78" i="22"/>
  <c r="G78" i="22" s="1"/>
  <c r="O78" i="21"/>
  <c r="P78" i="21" s="1"/>
  <c r="AG78" i="18"/>
  <c r="AH78" i="18" s="1"/>
  <c r="AJ78" i="17"/>
  <c r="AK78" i="17" s="1"/>
  <c r="U78" i="16"/>
  <c r="V78" i="16" s="1"/>
  <c r="O78" i="13"/>
  <c r="P78" i="13" s="1"/>
  <c r="O78" i="12"/>
  <c r="P78" i="12" s="1"/>
  <c r="AJ79" i="11"/>
  <c r="AK79" i="11" s="1"/>
  <c r="O78" i="10"/>
  <c r="P78" i="10" s="1"/>
  <c r="AA78" i="9"/>
  <c r="AB78" i="9" s="1"/>
  <c r="O78" i="19"/>
  <c r="P78" i="19" s="1"/>
  <c r="R78" i="20"/>
  <c r="S78" i="20" s="1"/>
  <c r="I78" i="18"/>
  <c r="J78" i="18" s="1"/>
  <c r="X78" i="17"/>
  <c r="Y78" i="17" s="1"/>
  <c r="I78" i="16"/>
  <c r="J78" i="16" s="1"/>
  <c r="C78" i="13"/>
  <c r="D78" i="13" s="1"/>
  <c r="C78" i="12"/>
  <c r="D78" i="12" s="1"/>
  <c r="X79" i="11"/>
  <c r="Y79" i="11" s="1"/>
  <c r="C78" i="10"/>
  <c r="D78" i="10" s="1"/>
  <c r="L78" i="17"/>
  <c r="M78" i="17" s="1"/>
  <c r="AJ78" i="15"/>
  <c r="AK78" i="15" s="1"/>
  <c r="L79" i="11"/>
  <c r="M79" i="11" s="1"/>
  <c r="H27" i="24"/>
  <c r="K27" i="24"/>
  <c r="K27" i="35"/>
  <c r="H27" i="35"/>
  <c r="K27" i="43"/>
  <c r="H27" i="43"/>
  <c r="K27" i="45"/>
  <c r="H27" i="45"/>
  <c r="K27" i="46"/>
  <c r="H27" i="46"/>
  <c r="H26" i="12"/>
  <c r="K26" i="12"/>
  <c r="K26" i="30"/>
  <c r="H26" i="30"/>
  <c r="K26" i="39"/>
  <c r="H26" i="39"/>
  <c r="K26" i="45"/>
  <c r="H26" i="45"/>
  <c r="H26" i="15"/>
  <c r="K26" i="15"/>
  <c r="N28" i="19"/>
  <c r="Z28" i="9"/>
  <c r="Y93" i="17"/>
  <c r="E28" i="18"/>
  <c r="AC28" i="18"/>
  <c r="H25" i="20"/>
  <c r="K25" i="20"/>
  <c r="AF28" i="10"/>
  <c r="K25" i="9"/>
  <c r="H25" i="9"/>
  <c r="N29" i="11"/>
  <c r="AL29" i="11"/>
  <c r="P23" i="4" s="1"/>
  <c r="E28" i="16"/>
  <c r="N28" i="17"/>
  <c r="N28" i="18"/>
  <c r="W28" i="20"/>
  <c r="AI28" i="24"/>
  <c r="BP8" i="4" s="1"/>
  <c r="BQ8" i="4" s="1"/>
  <c r="H25" i="21"/>
  <c r="K25" i="21"/>
  <c r="N28" i="22"/>
  <c r="AC28" i="31"/>
  <c r="AF28" i="25"/>
  <c r="H25" i="27"/>
  <c r="K25" i="27"/>
  <c r="AC28" i="28"/>
  <c r="W28" i="30"/>
  <c r="K25" i="28"/>
  <c r="H25" i="28"/>
  <c r="AI28" i="31"/>
  <c r="CR8" i="4" s="1"/>
  <c r="CS8" i="4" s="1"/>
  <c r="W28" i="32"/>
  <c r="T28" i="33"/>
  <c r="AI28" i="33"/>
  <c r="CZ8" i="4" s="1"/>
  <c r="DA8" i="4" s="1"/>
  <c r="AL28" i="34"/>
  <c r="DD23" i="4" s="1"/>
  <c r="T28" i="32"/>
  <c r="N28" i="33"/>
  <c r="W28" i="34"/>
  <c r="E28" i="33"/>
  <c r="Z28" i="34"/>
  <c r="AI28" i="36"/>
  <c r="DL8" i="4" s="1"/>
  <c r="DM8" i="4" s="1"/>
  <c r="K25" i="35"/>
  <c r="H25" i="35"/>
  <c r="AF28" i="35"/>
  <c r="AF28" i="37"/>
  <c r="E28" i="35"/>
  <c r="AC28" i="35"/>
  <c r="AC28" i="42"/>
  <c r="AL28" i="38"/>
  <c r="DT23" i="4" s="1"/>
  <c r="K25" i="41"/>
  <c r="H25" i="41"/>
  <c r="AL28" i="43"/>
  <c r="EN23" i="4" s="1"/>
  <c r="K28" i="42"/>
  <c r="AI28" i="41"/>
  <c r="EF8" i="4" s="1"/>
  <c r="EG8" i="4" s="1"/>
  <c r="E28" i="43"/>
  <c r="AC28" i="43"/>
  <c r="H25" i="44"/>
  <c r="K25" i="44"/>
  <c r="AI28" i="45"/>
  <c r="EV8" i="4" s="1"/>
  <c r="EW8" i="4" s="1"/>
  <c r="AL28" i="45"/>
  <c r="EV23" i="4" s="1"/>
  <c r="E28" i="46"/>
  <c r="K25" i="46"/>
  <c r="H25" i="46"/>
  <c r="Z28" i="46"/>
  <c r="AI28" i="48"/>
  <c r="FH8" i="4" s="1"/>
  <c r="FI8" i="4" s="1"/>
  <c r="V93" i="16"/>
  <c r="G93" i="21"/>
  <c r="J93" i="10"/>
  <c r="AH93" i="12"/>
  <c r="T11" i="4" s="1"/>
  <c r="G93" i="17"/>
  <c r="J94" i="11"/>
  <c r="Y93" i="12"/>
  <c r="AK93" i="13"/>
  <c r="X26" i="4" s="1"/>
  <c r="G93" i="15"/>
  <c r="P93" i="16"/>
  <c r="AH93" i="17"/>
  <c r="AN11" i="4" s="1"/>
  <c r="AB93" i="22"/>
  <c r="M93" i="25"/>
  <c r="D93" i="24"/>
  <c r="P93" i="30"/>
  <c r="J93" i="24"/>
  <c r="Y93" i="26"/>
  <c r="G93" i="27"/>
  <c r="P93" i="28"/>
  <c r="AH93" i="29"/>
  <c r="CJ11" i="4" s="1"/>
  <c r="S93" i="35"/>
  <c r="AH93" i="31"/>
  <c r="CR11" i="4" s="1"/>
  <c r="D93" i="33"/>
  <c r="V93" i="38"/>
  <c r="AB93" i="39"/>
  <c r="AK93" i="38"/>
  <c r="DT26" i="4" s="1"/>
  <c r="D93" i="38"/>
  <c r="V93" i="39"/>
  <c r="J93" i="41"/>
  <c r="M93" i="43"/>
  <c r="S93" i="43"/>
  <c r="S93" i="44"/>
  <c r="M93" i="45"/>
  <c r="D93" i="45"/>
  <c r="AK93" i="46"/>
  <c r="EZ26" i="4" s="1"/>
  <c r="AB93" i="46"/>
  <c r="S93" i="47"/>
  <c r="K27" i="26"/>
  <c r="H27" i="26"/>
  <c r="K27" i="21"/>
  <c r="H27" i="21"/>
  <c r="U79" i="48"/>
  <c r="V79" i="48" s="1"/>
  <c r="L79" i="48"/>
  <c r="M79" i="48" s="1"/>
  <c r="C79" i="48"/>
  <c r="D79" i="48" s="1"/>
  <c r="AD79" i="48"/>
  <c r="AE79" i="48" s="1"/>
  <c r="I79" i="48"/>
  <c r="J79" i="48" s="1"/>
  <c r="AJ79" i="48"/>
  <c r="AK79" i="48" s="1"/>
  <c r="R79" i="48"/>
  <c r="S79" i="48" s="1"/>
  <c r="AJ79" i="47"/>
  <c r="AK79" i="47" s="1"/>
  <c r="X79" i="47"/>
  <c r="Y79" i="47" s="1"/>
  <c r="L79" i="47"/>
  <c r="M79" i="47" s="1"/>
  <c r="AG79" i="48"/>
  <c r="AH79" i="48" s="1"/>
  <c r="O79" i="48"/>
  <c r="P79" i="48" s="1"/>
  <c r="AG79" i="47"/>
  <c r="AH79" i="47" s="1"/>
  <c r="U79" i="47"/>
  <c r="V79" i="47" s="1"/>
  <c r="I79" i="47"/>
  <c r="J79" i="47" s="1"/>
  <c r="AA79" i="48"/>
  <c r="AB79" i="48" s="1"/>
  <c r="F79" i="48"/>
  <c r="G79" i="48" s="1"/>
  <c r="R79" i="47"/>
  <c r="S79" i="47" s="1"/>
  <c r="O79" i="47"/>
  <c r="P79" i="47" s="1"/>
  <c r="AA79" i="46"/>
  <c r="AB79" i="46" s="1"/>
  <c r="O79" i="46"/>
  <c r="P79" i="46" s="1"/>
  <c r="C79" i="46"/>
  <c r="D79" i="46" s="1"/>
  <c r="AD79" i="47"/>
  <c r="AE79" i="47" s="1"/>
  <c r="F79" i="47"/>
  <c r="G79" i="47" s="1"/>
  <c r="AJ79" i="46"/>
  <c r="AK79" i="46" s="1"/>
  <c r="X79" i="46"/>
  <c r="Y79" i="46" s="1"/>
  <c r="L79" i="46"/>
  <c r="M79" i="46" s="1"/>
  <c r="X79" i="48"/>
  <c r="Y79" i="48" s="1"/>
  <c r="AG79" i="46"/>
  <c r="AH79" i="46" s="1"/>
  <c r="I79" i="46"/>
  <c r="J79" i="46" s="1"/>
  <c r="AA79" i="45"/>
  <c r="AB79" i="45" s="1"/>
  <c r="O79" i="45"/>
  <c r="P79" i="45" s="1"/>
  <c r="C79" i="45"/>
  <c r="D79" i="45" s="1"/>
  <c r="AA79" i="47"/>
  <c r="AB79" i="47" s="1"/>
  <c r="AD79" i="46"/>
  <c r="AE79" i="46" s="1"/>
  <c r="F79" i="46"/>
  <c r="G79" i="46" s="1"/>
  <c r="AJ79" i="45"/>
  <c r="AK79" i="45" s="1"/>
  <c r="X79" i="45"/>
  <c r="Y79" i="45" s="1"/>
  <c r="L79" i="45"/>
  <c r="M79" i="45" s="1"/>
  <c r="C79" i="47"/>
  <c r="D79" i="47" s="1"/>
  <c r="U79" i="46"/>
  <c r="V79" i="46" s="1"/>
  <c r="AG79" i="45"/>
  <c r="AH79" i="45" s="1"/>
  <c r="U79" i="45"/>
  <c r="V79" i="45" s="1"/>
  <c r="I79" i="45"/>
  <c r="J79" i="45" s="1"/>
  <c r="R79" i="46"/>
  <c r="S79" i="46" s="1"/>
  <c r="AD79" i="45"/>
  <c r="AE79" i="45" s="1"/>
  <c r="R79" i="45"/>
  <c r="S79" i="45" s="1"/>
  <c r="F79" i="45"/>
  <c r="G79" i="45" s="1"/>
  <c r="AG79" i="44"/>
  <c r="AH79" i="44" s="1"/>
  <c r="U79" i="44"/>
  <c r="V79" i="44" s="1"/>
  <c r="I79" i="44"/>
  <c r="J79" i="44" s="1"/>
  <c r="X79" i="43"/>
  <c r="Y79" i="43" s="1"/>
  <c r="O79" i="43"/>
  <c r="P79" i="43" s="1"/>
  <c r="F79" i="43"/>
  <c r="G79" i="43" s="1"/>
  <c r="AD79" i="44"/>
  <c r="AE79" i="44" s="1"/>
  <c r="R79" i="44"/>
  <c r="S79" i="44" s="1"/>
  <c r="F79" i="44"/>
  <c r="G79" i="44" s="1"/>
  <c r="AG79" i="43"/>
  <c r="AH79" i="43" s="1"/>
  <c r="L79" i="43"/>
  <c r="M79" i="43" s="1"/>
  <c r="C79" i="43"/>
  <c r="D79" i="43" s="1"/>
  <c r="AA79" i="44"/>
  <c r="AB79" i="44" s="1"/>
  <c r="O79" i="44"/>
  <c r="P79" i="44" s="1"/>
  <c r="C79" i="44"/>
  <c r="D79" i="44" s="1"/>
  <c r="AD79" i="43"/>
  <c r="AE79" i="43" s="1"/>
  <c r="U79" i="43"/>
  <c r="V79" i="43" s="1"/>
  <c r="AJ79" i="44"/>
  <c r="AK79" i="44" s="1"/>
  <c r="X79" i="44"/>
  <c r="Y79" i="44" s="1"/>
  <c r="L79" i="44"/>
  <c r="M79" i="44" s="1"/>
  <c r="AJ79" i="43"/>
  <c r="AK79" i="43" s="1"/>
  <c r="AA79" i="43"/>
  <c r="AB79" i="43" s="1"/>
  <c r="R79" i="43"/>
  <c r="S79" i="43" s="1"/>
  <c r="I79" i="43"/>
  <c r="J79" i="43" s="1"/>
  <c r="AG79" i="42"/>
  <c r="AH79" i="42" s="1"/>
  <c r="U79" i="42"/>
  <c r="V79" i="42" s="1"/>
  <c r="I79" i="42"/>
  <c r="J79" i="42" s="1"/>
  <c r="AJ79" i="41"/>
  <c r="AK79" i="41" s="1"/>
  <c r="AA79" i="41"/>
  <c r="AB79" i="41" s="1"/>
  <c r="R79" i="41"/>
  <c r="S79" i="41" s="1"/>
  <c r="AJ79" i="40"/>
  <c r="AK79" i="40" s="1"/>
  <c r="X79" i="40"/>
  <c r="Y79" i="40" s="1"/>
  <c r="L79" i="40"/>
  <c r="M79" i="40" s="1"/>
  <c r="AD79" i="42"/>
  <c r="AE79" i="42" s="1"/>
  <c r="R79" i="42"/>
  <c r="S79" i="42" s="1"/>
  <c r="F79" i="42"/>
  <c r="G79" i="42" s="1"/>
  <c r="AG79" i="41"/>
  <c r="AH79" i="41" s="1"/>
  <c r="X79" i="41"/>
  <c r="Y79" i="41" s="1"/>
  <c r="O79" i="41"/>
  <c r="P79" i="41" s="1"/>
  <c r="F79" i="41"/>
  <c r="G79" i="41" s="1"/>
  <c r="AG79" i="40"/>
  <c r="AH79" i="40" s="1"/>
  <c r="U79" i="40"/>
  <c r="V79" i="40" s="1"/>
  <c r="I79" i="40"/>
  <c r="J79" i="40" s="1"/>
  <c r="AA79" i="42"/>
  <c r="AB79" i="42" s="1"/>
  <c r="O79" i="42"/>
  <c r="P79" i="42" s="1"/>
  <c r="C79" i="42"/>
  <c r="D79" i="42" s="1"/>
  <c r="U79" i="41"/>
  <c r="V79" i="41" s="1"/>
  <c r="L79" i="41"/>
  <c r="M79" i="41" s="1"/>
  <c r="C79" i="41"/>
  <c r="D79" i="41" s="1"/>
  <c r="AD79" i="40"/>
  <c r="AE79" i="40" s="1"/>
  <c r="R79" i="40"/>
  <c r="S79" i="40" s="1"/>
  <c r="F79" i="40"/>
  <c r="G79" i="40" s="1"/>
  <c r="AJ79" i="39"/>
  <c r="AK79" i="39" s="1"/>
  <c r="X79" i="39"/>
  <c r="Y79" i="39" s="1"/>
  <c r="L79" i="39"/>
  <c r="M79" i="39" s="1"/>
  <c r="AG79" i="38"/>
  <c r="AH79" i="38" s="1"/>
  <c r="U79" i="38"/>
  <c r="V79" i="38" s="1"/>
  <c r="I79" i="38"/>
  <c r="J79" i="38" s="1"/>
  <c r="AJ79" i="37"/>
  <c r="AK79" i="37" s="1"/>
  <c r="AA79" i="37"/>
  <c r="AB79" i="37" s="1"/>
  <c r="I79" i="37"/>
  <c r="J79" i="37" s="1"/>
  <c r="AJ79" i="42"/>
  <c r="AK79" i="42" s="1"/>
  <c r="AD79" i="41"/>
  <c r="AE79" i="41" s="1"/>
  <c r="AA79" i="40"/>
  <c r="AB79" i="40" s="1"/>
  <c r="AG79" i="39"/>
  <c r="AH79" i="39" s="1"/>
  <c r="U79" i="39"/>
  <c r="V79" i="39" s="1"/>
  <c r="I79" i="39"/>
  <c r="J79" i="39" s="1"/>
  <c r="AD79" i="38"/>
  <c r="AE79" i="38" s="1"/>
  <c r="R79" i="38"/>
  <c r="S79" i="38" s="1"/>
  <c r="F79" i="38"/>
  <c r="G79" i="38" s="1"/>
  <c r="X79" i="37"/>
  <c r="Y79" i="37" s="1"/>
  <c r="O79" i="37"/>
  <c r="P79" i="37" s="1"/>
  <c r="F79" i="37"/>
  <c r="G79" i="37" s="1"/>
  <c r="X79" i="42"/>
  <c r="Y79" i="42" s="1"/>
  <c r="O79" i="40"/>
  <c r="P79" i="40" s="1"/>
  <c r="AD79" i="39"/>
  <c r="AE79" i="39" s="1"/>
  <c r="R79" i="39"/>
  <c r="S79" i="39" s="1"/>
  <c r="F79" i="39"/>
  <c r="G79" i="39" s="1"/>
  <c r="AA79" i="38"/>
  <c r="AB79" i="38" s="1"/>
  <c r="O79" i="38"/>
  <c r="P79" i="38" s="1"/>
  <c r="C79" i="38"/>
  <c r="D79" i="38" s="1"/>
  <c r="AG79" i="37"/>
  <c r="AH79" i="37" s="1"/>
  <c r="U79" i="37"/>
  <c r="V79" i="37" s="1"/>
  <c r="L79" i="37"/>
  <c r="M79" i="37" s="1"/>
  <c r="C79" i="37"/>
  <c r="D79" i="37" s="1"/>
  <c r="L79" i="42"/>
  <c r="M79" i="42" s="1"/>
  <c r="I79" i="41"/>
  <c r="J79" i="41" s="1"/>
  <c r="C79" i="40"/>
  <c r="D79" i="40" s="1"/>
  <c r="AA79" i="39"/>
  <c r="AB79" i="39" s="1"/>
  <c r="O79" i="39"/>
  <c r="P79" i="39" s="1"/>
  <c r="C79" i="39"/>
  <c r="D79" i="39" s="1"/>
  <c r="AJ79" i="38"/>
  <c r="AK79" i="38" s="1"/>
  <c r="X79" i="38"/>
  <c r="Y79" i="38" s="1"/>
  <c r="L79" i="38"/>
  <c r="M79" i="38" s="1"/>
  <c r="AD79" i="37"/>
  <c r="AE79" i="37" s="1"/>
  <c r="R79" i="37"/>
  <c r="S79" i="37" s="1"/>
  <c r="AA79" i="36"/>
  <c r="AB79" i="36" s="1"/>
  <c r="O79" i="36"/>
  <c r="P79" i="36" s="1"/>
  <c r="C79" i="36"/>
  <c r="D79" i="36" s="1"/>
  <c r="AJ79" i="35"/>
  <c r="AK79" i="35" s="1"/>
  <c r="X79" i="35"/>
  <c r="Y79" i="35" s="1"/>
  <c r="L79" i="35"/>
  <c r="M79" i="35" s="1"/>
  <c r="AD79" i="34"/>
  <c r="AE79" i="34" s="1"/>
  <c r="R79" i="34"/>
  <c r="S79" i="34" s="1"/>
  <c r="F79" i="34"/>
  <c r="G79" i="34" s="1"/>
  <c r="AG79" i="36"/>
  <c r="AH79" i="36" s="1"/>
  <c r="U79" i="36"/>
  <c r="V79" i="36" s="1"/>
  <c r="I79" i="36"/>
  <c r="J79" i="36" s="1"/>
  <c r="AD79" i="35"/>
  <c r="AE79" i="35" s="1"/>
  <c r="R79" i="35"/>
  <c r="S79" i="35" s="1"/>
  <c r="F79" i="35"/>
  <c r="G79" i="35" s="1"/>
  <c r="AJ79" i="34"/>
  <c r="AK79" i="34" s="1"/>
  <c r="X79" i="34"/>
  <c r="Y79" i="34" s="1"/>
  <c r="L79" i="34"/>
  <c r="M79" i="34" s="1"/>
  <c r="AD79" i="36"/>
  <c r="AE79" i="36" s="1"/>
  <c r="R79" i="36"/>
  <c r="S79" i="36" s="1"/>
  <c r="F79" i="36"/>
  <c r="G79" i="36" s="1"/>
  <c r="AA79" i="35"/>
  <c r="AB79" i="35" s="1"/>
  <c r="O79" i="35"/>
  <c r="P79" i="35" s="1"/>
  <c r="C79" i="35"/>
  <c r="D79" i="35" s="1"/>
  <c r="AG79" i="34"/>
  <c r="AH79" i="34" s="1"/>
  <c r="U79" i="34"/>
  <c r="V79" i="34" s="1"/>
  <c r="I79" i="34"/>
  <c r="J79" i="34" s="1"/>
  <c r="AG79" i="35"/>
  <c r="AH79" i="35" s="1"/>
  <c r="AD79" i="33"/>
  <c r="AE79" i="33" s="1"/>
  <c r="R79" i="33"/>
  <c r="S79" i="33" s="1"/>
  <c r="F79" i="33"/>
  <c r="G79" i="33" s="1"/>
  <c r="AA79" i="32"/>
  <c r="AB79" i="32" s="1"/>
  <c r="O79" i="32"/>
  <c r="P79" i="32" s="1"/>
  <c r="C79" i="32"/>
  <c r="D79" i="32" s="1"/>
  <c r="AA79" i="31"/>
  <c r="AB79" i="31" s="1"/>
  <c r="O79" i="31"/>
  <c r="P79" i="31" s="1"/>
  <c r="C79" i="31"/>
  <c r="D79" i="31" s="1"/>
  <c r="AJ79" i="36"/>
  <c r="AK79" i="36" s="1"/>
  <c r="U79" i="35"/>
  <c r="V79" i="35" s="1"/>
  <c r="AA79" i="34"/>
  <c r="AB79" i="34" s="1"/>
  <c r="AA79" i="33"/>
  <c r="AB79" i="33" s="1"/>
  <c r="O79" i="33"/>
  <c r="P79" i="33" s="1"/>
  <c r="C79" i="33"/>
  <c r="D79" i="33" s="1"/>
  <c r="AJ79" i="32"/>
  <c r="AK79" i="32" s="1"/>
  <c r="X79" i="32"/>
  <c r="Y79" i="32" s="1"/>
  <c r="L79" i="32"/>
  <c r="M79" i="32" s="1"/>
  <c r="AJ79" i="31"/>
  <c r="AK79" i="31" s="1"/>
  <c r="X79" i="31"/>
  <c r="Y79" i="31" s="1"/>
  <c r="L79" i="31"/>
  <c r="M79" i="31" s="1"/>
  <c r="X79" i="36"/>
  <c r="Y79" i="36" s="1"/>
  <c r="I79" i="35"/>
  <c r="J79" i="35" s="1"/>
  <c r="O79" i="34"/>
  <c r="P79" i="34" s="1"/>
  <c r="AJ79" i="33"/>
  <c r="AK79" i="33" s="1"/>
  <c r="X79" i="33"/>
  <c r="Y79" i="33" s="1"/>
  <c r="L79" i="33"/>
  <c r="M79" i="33" s="1"/>
  <c r="AG79" i="32"/>
  <c r="AH79" i="32" s="1"/>
  <c r="U79" i="32"/>
  <c r="V79" i="32" s="1"/>
  <c r="I79" i="32"/>
  <c r="J79" i="32" s="1"/>
  <c r="L79" i="36"/>
  <c r="M79" i="36" s="1"/>
  <c r="C79" i="34"/>
  <c r="D79" i="34" s="1"/>
  <c r="AG79" i="33"/>
  <c r="AH79" i="33" s="1"/>
  <c r="U79" i="33"/>
  <c r="V79" i="33" s="1"/>
  <c r="I79" i="33"/>
  <c r="J79" i="33" s="1"/>
  <c r="AD79" i="32"/>
  <c r="AE79" i="32" s="1"/>
  <c r="R79" i="32"/>
  <c r="S79" i="32" s="1"/>
  <c r="F79" i="32"/>
  <c r="G79" i="32" s="1"/>
  <c r="AD79" i="31"/>
  <c r="AE79" i="31" s="1"/>
  <c r="R79" i="31"/>
  <c r="S79" i="31" s="1"/>
  <c r="F79" i="31"/>
  <c r="G79" i="31" s="1"/>
  <c r="AD79" i="30"/>
  <c r="AE79" i="30" s="1"/>
  <c r="U79" i="30"/>
  <c r="V79" i="30" s="1"/>
  <c r="L79" i="30"/>
  <c r="M79" i="30" s="1"/>
  <c r="AJ79" i="29"/>
  <c r="AK79" i="29" s="1"/>
  <c r="X79" i="29"/>
  <c r="Y79" i="29" s="1"/>
  <c r="L79" i="29"/>
  <c r="M79" i="29" s="1"/>
  <c r="AD79" i="28"/>
  <c r="AE79" i="28" s="1"/>
  <c r="R79" i="28"/>
  <c r="S79" i="28" s="1"/>
  <c r="F79" i="28"/>
  <c r="G79" i="28" s="1"/>
  <c r="AG79" i="27"/>
  <c r="AH79" i="27" s="1"/>
  <c r="U79" i="27"/>
  <c r="V79" i="27" s="1"/>
  <c r="I79" i="27"/>
  <c r="J79" i="27" s="1"/>
  <c r="X79" i="26"/>
  <c r="Y79" i="26" s="1"/>
  <c r="O79" i="26"/>
  <c r="P79" i="26" s="1"/>
  <c r="F79" i="26"/>
  <c r="G79" i="26" s="1"/>
  <c r="AJ79" i="25"/>
  <c r="AK79" i="25" s="1"/>
  <c r="X79" i="25"/>
  <c r="Y79" i="25" s="1"/>
  <c r="L79" i="25"/>
  <c r="M79" i="25" s="1"/>
  <c r="AG79" i="31"/>
  <c r="AH79" i="31" s="1"/>
  <c r="AJ79" i="30"/>
  <c r="AK79" i="30" s="1"/>
  <c r="AA79" i="30"/>
  <c r="AB79" i="30" s="1"/>
  <c r="R79" i="30"/>
  <c r="S79" i="30" s="1"/>
  <c r="I79" i="30"/>
  <c r="J79" i="30" s="1"/>
  <c r="AG79" i="29"/>
  <c r="AH79" i="29" s="1"/>
  <c r="U79" i="29"/>
  <c r="V79" i="29" s="1"/>
  <c r="I79" i="29"/>
  <c r="J79" i="29" s="1"/>
  <c r="AA79" i="28"/>
  <c r="AB79" i="28" s="1"/>
  <c r="O79" i="28"/>
  <c r="P79" i="28" s="1"/>
  <c r="C79" i="28"/>
  <c r="D79" i="28" s="1"/>
  <c r="AD79" i="27"/>
  <c r="AE79" i="27" s="1"/>
  <c r="R79" i="27"/>
  <c r="S79" i="27" s="1"/>
  <c r="F79" i="27"/>
  <c r="G79" i="27" s="1"/>
  <c r="AG79" i="26"/>
  <c r="AH79" i="26" s="1"/>
  <c r="L79" i="26"/>
  <c r="M79" i="26" s="1"/>
  <c r="C79" i="26"/>
  <c r="D79" i="26" s="1"/>
  <c r="AG79" i="25"/>
  <c r="AH79" i="25" s="1"/>
  <c r="U79" i="25"/>
  <c r="V79" i="25" s="1"/>
  <c r="I79" i="25"/>
  <c r="J79" i="25" s="1"/>
  <c r="AJ79" i="24"/>
  <c r="AK79" i="24" s="1"/>
  <c r="AA79" i="24"/>
  <c r="AB79" i="24" s="1"/>
  <c r="R79" i="24"/>
  <c r="S79" i="24" s="1"/>
  <c r="U79" i="31"/>
  <c r="V79" i="31" s="1"/>
  <c r="X79" i="30"/>
  <c r="Y79" i="30" s="1"/>
  <c r="F79" i="30"/>
  <c r="G79" i="30" s="1"/>
  <c r="AD79" i="29"/>
  <c r="AE79" i="29" s="1"/>
  <c r="R79" i="29"/>
  <c r="S79" i="29" s="1"/>
  <c r="F79" i="29"/>
  <c r="G79" i="29" s="1"/>
  <c r="AJ79" i="28"/>
  <c r="AK79" i="28" s="1"/>
  <c r="X79" i="28"/>
  <c r="Y79" i="28" s="1"/>
  <c r="L79" i="28"/>
  <c r="M79" i="28" s="1"/>
  <c r="AA79" i="27"/>
  <c r="AB79" i="27" s="1"/>
  <c r="O79" i="27"/>
  <c r="P79" i="27" s="1"/>
  <c r="C79" i="27"/>
  <c r="D79" i="27" s="1"/>
  <c r="AD79" i="26"/>
  <c r="AE79" i="26" s="1"/>
  <c r="U79" i="26"/>
  <c r="V79" i="26" s="1"/>
  <c r="AD79" i="25"/>
  <c r="AE79" i="25" s="1"/>
  <c r="R79" i="25"/>
  <c r="S79" i="25" s="1"/>
  <c r="F79" i="25"/>
  <c r="G79" i="25" s="1"/>
  <c r="AG79" i="24"/>
  <c r="AH79" i="24" s="1"/>
  <c r="X79" i="24"/>
  <c r="Y79" i="24" s="1"/>
  <c r="O79" i="24"/>
  <c r="P79" i="24" s="1"/>
  <c r="F79" i="24"/>
  <c r="G79" i="24" s="1"/>
  <c r="I79" i="31"/>
  <c r="J79" i="31" s="1"/>
  <c r="AG79" i="30"/>
  <c r="AH79" i="30" s="1"/>
  <c r="O79" i="30"/>
  <c r="P79" i="30" s="1"/>
  <c r="C79" i="30"/>
  <c r="D79" i="30" s="1"/>
  <c r="AA79" i="29"/>
  <c r="AB79" i="29" s="1"/>
  <c r="O79" i="29"/>
  <c r="P79" i="29" s="1"/>
  <c r="C79" i="29"/>
  <c r="D79" i="29" s="1"/>
  <c r="AG79" i="28"/>
  <c r="AH79" i="28" s="1"/>
  <c r="U79" i="28"/>
  <c r="V79" i="28" s="1"/>
  <c r="I79" i="28"/>
  <c r="J79" i="28" s="1"/>
  <c r="AJ79" i="27"/>
  <c r="AK79" i="27" s="1"/>
  <c r="X79" i="27"/>
  <c r="Y79" i="27" s="1"/>
  <c r="L79" i="27"/>
  <c r="M79" i="27" s="1"/>
  <c r="R79" i="26"/>
  <c r="S79" i="26" s="1"/>
  <c r="C79" i="25"/>
  <c r="D79" i="25" s="1"/>
  <c r="AJ79" i="22"/>
  <c r="AK79" i="22" s="1"/>
  <c r="X79" i="22"/>
  <c r="Y79" i="22" s="1"/>
  <c r="L79" i="22"/>
  <c r="M79" i="22" s="1"/>
  <c r="AG79" i="21"/>
  <c r="AH79" i="21" s="1"/>
  <c r="U79" i="21"/>
  <c r="V79" i="21" s="1"/>
  <c r="I79" i="21"/>
  <c r="J79" i="21" s="1"/>
  <c r="AJ79" i="20"/>
  <c r="AK79" i="20" s="1"/>
  <c r="X79" i="20"/>
  <c r="Y79" i="20" s="1"/>
  <c r="L79" i="20"/>
  <c r="M79" i="20" s="1"/>
  <c r="AD79" i="19"/>
  <c r="AE79" i="19" s="1"/>
  <c r="L79" i="19"/>
  <c r="M79" i="19" s="1"/>
  <c r="AA79" i="18"/>
  <c r="AB79" i="18" s="1"/>
  <c r="O79" i="18"/>
  <c r="P79" i="18" s="1"/>
  <c r="C79" i="18"/>
  <c r="D79" i="18" s="1"/>
  <c r="I79" i="26"/>
  <c r="J79" i="26" s="1"/>
  <c r="L79" i="24"/>
  <c r="M79" i="24" s="1"/>
  <c r="AG79" i="22"/>
  <c r="AH79" i="22" s="1"/>
  <c r="U79" i="22"/>
  <c r="V79" i="22" s="1"/>
  <c r="I79" i="22"/>
  <c r="J79" i="22" s="1"/>
  <c r="AD79" i="21"/>
  <c r="AE79" i="21" s="1"/>
  <c r="R79" i="21"/>
  <c r="S79" i="21" s="1"/>
  <c r="F79" i="21"/>
  <c r="G79" i="21" s="1"/>
  <c r="AG79" i="20"/>
  <c r="AH79" i="20" s="1"/>
  <c r="U79" i="20"/>
  <c r="V79" i="20" s="1"/>
  <c r="I79" i="20"/>
  <c r="J79" i="20" s="1"/>
  <c r="AJ79" i="19"/>
  <c r="AK79" i="19" s="1"/>
  <c r="AA79" i="19"/>
  <c r="AB79" i="19" s="1"/>
  <c r="R79" i="19"/>
  <c r="S79" i="19" s="1"/>
  <c r="I79" i="19"/>
  <c r="J79" i="19" s="1"/>
  <c r="AJ79" i="18"/>
  <c r="AK79" i="18" s="1"/>
  <c r="X79" i="18"/>
  <c r="Y79" i="18" s="1"/>
  <c r="L79" i="18"/>
  <c r="M79" i="18" s="1"/>
  <c r="AJ79" i="26"/>
  <c r="AK79" i="26" s="1"/>
  <c r="AA79" i="25"/>
  <c r="AB79" i="25" s="1"/>
  <c r="AD79" i="24"/>
  <c r="AE79" i="24" s="1"/>
  <c r="I79" i="24"/>
  <c r="J79" i="24" s="1"/>
  <c r="AA79" i="26"/>
  <c r="AB79" i="26" s="1"/>
  <c r="O79" i="25"/>
  <c r="P79" i="25" s="1"/>
  <c r="U79" i="24"/>
  <c r="V79" i="24" s="1"/>
  <c r="C79" i="24"/>
  <c r="D79" i="24" s="1"/>
  <c r="AA79" i="22"/>
  <c r="AB79" i="22" s="1"/>
  <c r="O79" i="22"/>
  <c r="P79" i="22" s="1"/>
  <c r="C79" i="22"/>
  <c r="D79" i="22" s="1"/>
  <c r="AJ79" i="21"/>
  <c r="AK79" i="21" s="1"/>
  <c r="X79" i="21"/>
  <c r="Y79" i="21" s="1"/>
  <c r="L79" i="21"/>
  <c r="M79" i="21" s="1"/>
  <c r="AA79" i="20"/>
  <c r="AB79" i="20" s="1"/>
  <c r="O79" i="20"/>
  <c r="P79" i="20" s="1"/>
  <c r="C79" i="20"/>
  <c r="D79" i="20" s="1"/>
  <c r="U79" i="19"/>
  <c r="V79" i="19" s="1"/>
  <c r="C79" i="19"/>
  <c r="D79" i="19" s="1"/>
  <c r="F79" i="22"/>
  <c r="G79" i="22" s="1"/>
  <c r="O79" i="21"/>
  <c r="P79" i="21" s="1"/>
  <c r="R79" i="20"/>
  <c r="S79" i="20" s="1"/>
  <c r="F79" i="19"/>
  <c r="G79" i="19" s="1"/>
  <c r="R79" i="18"/>
  <c r="S79" i="18" s="1"/>
  <c r="AG79" i="17"/>
  <c r="AH79" i="17" s="1"/>
  <c r="U79" i="17"/>
  <c r="V79" i="17" s="1"/>
  <c r="I79" i="17"/>
  <c r="J79" i="17" s="1"/>
  <c r="AD79" i="16"/>
  <c r="AE79" i="16" s="1"/>
  <c r="R79" i="16"/>
  <c r="S79" i="16" s="1"/>
  <c r="F79" i="16"/>
  <c r="G79" i="16" s="1"/>
  <c r="AJ79" i="15"/>
  <c r="AK79" i="15" s="1"/>
  <c r="AA79" i="15"/>
  <c r="AB79" i="15" s="1"/>
  <c r="I79" i="15"/>
  <c r="J79" i="15" s="1"/>
  <c r="AJ79" i="13"/>
  <c r="AK79" i="13" s="1"/>
  <c r="X79" i="13"/>
  <c r="Y79" i="13" s="1"/>
  <c r="L79" i="13"/>
  <c r="M79" i="13" s="1"/>
  <c r="AJ79" i="12"/>
  <c r="AK79" i="12" s="1"/>
  <c r="X79" i="12"/>
  <c r="Y79" i="12" s="1"/>
  <c r="L79" i="12"/>
  <c r="M79" i="12" s="1"/>
  <c r="AG80" i="11"/>
  <c r="AH80" i="11" s="1"/>
  <c r="U80" i="11"/>
  <c r="V80" i="11" s="1"/>
  <c r="I80" i="11"/>
  <c r="J80" i="11" s="1"/>
  <c r="AJ79" i="10"/>
  <c r="AK79" i="10" s="1"/>
  <c r="X79" i="10"/>
  <c r="Y79" i="10" s="1"/>
  <c r="L79" i="10"/>
  <c r="M79" i="10" s="1"/>
  <c r="AD79" i="9"/>
  <c r="AE79" i="9" s="1"/>
  <c r="U79" i="9"/>
  <c r="V79" i="9" s="1"/>
  <c r="F79" i="9"/>
  <c r="G79" i="9" s="1"/>
  <c r="AD79" i="12"/>
  <c r="AE79" i="12" s="1"/>
  <c r="F79" i="10"/>
  <c r="G79" i="10" s="1"/>
  <c r="R79" i="9"/>
  <c r="S79" i="9" s="1"/>
  <c r="C79" i="21"/>
  <c r="D79" i="21" s="1"/>
  <c r="F79" i="20"/>
  <c r="G79" i="20" s="1"/>
  <c r="AG79" i="19"/>
  <c r="AH79" i="19" s="1"/>
  <c r="AG79" i="18"/>
  <c r="AH79" i="18" s="1"/>
  <c r="I79" i="18"/>
  <c r="J79" i="18" s="1"/>
  <c r="AD79" i="17"/>
  <c r="AE79" i="17" s="1"/>
  <c r="R79" i="17"/>
  <c r="S79" i="17" s="1"/>
  <c r="F79" i="17"/>
  <c r="G79" i="17" s="1"/>
  <c r="AA79" i="16"/>
  <c r="AB79" i="16" s="1"/>
  <c r="O79" i="16"/>
  <c r="P79" i="16" s="1"/>
  <c r="C79" i="16"/>
  <c r="D79" i="16" s="1"/>
  <c r="X79" i="15"/>
  <c r="Y79" i="15" s="1"/>
  <c r="O79" i="15"/>
  <c r="P79" i="15" s="1"/>
  <c r="F79" i="15"/>
  <c r="G79" i="15" s="1"/>
  <c r="AG79" i="13"/>
  <c r="AH79" i="13" s="1"/>
  <c r="U79" i="13"/>
  <c r="V79" i="13" s="1"/>
  <c r="I79" i="13"/>
  <c r="J79" i="13" s="1"/>
  <c r="AG79" i="12"/>
  <c r="AH79" i="12" s="1"/>
  <c r="U79" i="12"/>
  <c r="V79" i="12" s="1"/>
  <c r="I79" i="12"/>
  <c r="J79" i="12" s="1"/>
  <c r="AD80" i="11"/>
  <c r="AE80" i="11" s="1"/>
  <c r="R80" i="11"/>
  <c r="S80" i="11" s="1"/>
  <c r="F80" i="11"/>
  <c r="G80" i="11" s="1"/>
  <c r="AG79" i="10"/>
  <c r="AH79" i="10" s="1"/>
  <c r="U79" i="10"/>
  <c r="V79" i="10" s="1"/>
  <c r="I79" i="10"/>
  <c r="J79" i="10" s="1"/>
  <c r="AJ79" i="9"/>
  <c r="AK79" i="9" s="1"/>
  <c r="AA79" i="9"/>
  <c r="AB79" i="9" s="1"/>
  <c r="L79" i="9"/>
  <c r="M79" i="9" s="1"/>
  <c r="C79" i="9"/>
  <c r="D79" i="9" s="1"/>
  <c r="F79" i="12"/>
  <c r="G79" i="12" s="1"/>
  <c r="AA80" i="11"/>
  <c r="AB80" i="11" s="1"/>
  <c r="C80" i="11"/>
  <c r="D80" i="11" s="1"/>
  <c r="R79" i="10"/>
  <c r="S79" i="10" s="1"/>
  <c r="AG79" i="9"/>
  <c r="AH79" i="9" s="1"/>
  <c r="I79" i="9"/>
  <c r="J79" i="9" s="1"/>
  <c r="AD79" i="22"/>
  <c r="AE79" i="22" s="1"/>
  <c r="X79" i="19"/>
  <c r="Y79" i="19" s="1"/>
  <c r="AD79" i="18"/>
  <c r="AE79" i="18" s="1"/>
  <c r="F79" i="18"/>
  <c r="G79" i="18" s="1"/>
  <c r="AA79" i="17"/>
  <c r="AB79" i="17" s="1"/>
  <c r="O79" i="17"/>
  <c r="P79" i="17" s="1"/>
  <c r="C79" i="17"/>
  <c r="D79" i="17" s="1"/>
  <c r="AJ79" i="16"/>
  <c r="AK79" i="16" s="1"/>
  <c r="X79" i="16"/>
  <c r="Y79" i="16" s="1"/>
  <c r="L79" i="16"/>
  <c r="M79" i="16" s="1"/>
  <c r="AG79" i="15"/>
  <c r="AH79" i="15" s="1"/>
  <c r="U79" i="15"/>
  <c r="V79" i="15" s="1"/>
  <c r="L79" i="15"/>
  <c r="M79" i="15" s="1"/>
  <c r="C79" i="15"/>
  <c r="D79" i="15" s="1"/>
  <c r="AD79" i="13"/>
  <c r="AE79" i="13" s="1"/>
  <c r="R79" i="13"/>
  <c r="S79" i="13" s="1"/>
  <c r="F79" i="13"/>
  <c r="G79" i="13" s="1"/>
  <c r="R79" i="12"/>
  <c r="S79" i="12" s="1"/>
  <c r="O80" i="11"/>
  <c r="P80" i="11" s="1"/>
  <c r="AD79" i="10"/>
  <c r="AE79" i="10" s="1"/>
  <c r="R79" i="22"/>
  <c r="S79" i="22" s="1"/>
  <c r="AA79" i="21"/>
  <c r="AB79" i="21" s="1"/>
  <c r="U79" i="18"/>
  <c r="V79" i="18" s="1"/>
  <c r="L79" i="17"/>
  <c r="M79" i="17" s="1"/>
  <c r="AD79" i="15"/>
  <c r="AE79" i="15" s="1"/>
  <c r="L80" i="11"/>
  <c r="M80" i="11" s="1"/>
  <c r="AD79" i="20"/>
  <c r="AE79" i="20" s="1"/>
  <c r="AG79" i="16"/>
  <c r="AH79" i="16" s="1"/>
  <c r="R79" i="15"/>
  <c r="S79" i="15" s="1"/>
  <c r="AA79" i="13"/>
  <c r="AB79" i="13" s="1"/>
  <c r="AA79" i="12"/>
  <c r="AB79" i="12" s="1"/>
  <c r="AA79" i="10"/>
  <c r="AB79" i="10" s="1"/>
  <c r="X79" i="9"/>
  <c r="Y79" i="9" s="1"/>
  <c r="X79" i="17"/>
  <c r="Y79" i="17" s="1"/>
  <c r="C79" i="12"/>
  <c r="D79" i="12" s="1"/>
  <c r="C79" i="10"/>
  <c r="D79" i="10" s="1"/>
  <c r="O79" i="19"/>
  <c r="P79" i="19" s="1"/>
  <c r="AJ79" i="17"/>
  <c r="AK79" i="17" s="1"/>
  <c r="U79" i="16"/>
  <c r="V79" i="16" s="1"/>
  <c r="O79" i="13"/>
  <c r="P79" i="13" s="1"/>
  <c r="O79" i="12"/>
  <c r="P79" i="12" s="1"/>
  <c r="AJ80" i="11"/>
  <c r="AK80" i="11" s="1"/>
  <c r="O79" i="10"/>
  <c r="P79" i="10" s="1"/>
  <c r="O79" i="9"/>
  <c r="P79" i="9" s="1"/>
  <c r="I79" i="16"/>
  <c r="J79" i="16" s="1"/>
  <c r="C79" i="13"/>
  <c r="D79" i="13" s="1"/>
  <c r="X80" i="11"/>
  <c r="Y80" i="11" s="1"/>
  <c r="H26" i="19"/>
  <c r="K26" i="19"/>
  <c r="K27" i="18"/>
  <c r="H27" i="18"/>
  <c r="K27" i="11"/>
  <c r="H27" i="11"/>
  <c r="K27" i="22"/>
  <c r="H27" i="22"/>
  <c r="H27" i="19"/>
  <c r="K27" i="19"/>
  <c r="K27" i="38"/>
  <c r="H27" i="38"/>
  <c r="K27" i="39"/>
  <c r="H27" i="39"/>
  <c r="H27" i="44"/>
  <c r="K27" i="44"/>
  <c r="H27" i="47"/>
  <c r="K27" i="47"/>
  <c r="H27" i="48"/>
  <c r="K27" i="48"/>
  <c r="H27" i="20"/>
  <c r="K27" i="20"/>
  <c r="K26" i="17"/>
  <c r="K28" i="17" s="1"/>
  <c r="H26" i="17"/>
  <c r="Z28" i="21"/>
  <c r="H26" i="24"/>
  <c r="K26" i="24"/>
  <c r="H26" i="26"/>
  <c r="K26" i="26"/>
  <c r="H26" i="27"/>
  <c r="K26" i="27"/>
  <c r="K26" i="35"/>
  <c r="H26" i="35"/>
  <c r="K26" i="41"/>
  <c r="H26" i="41"/>
  <c r="H26" i="38"/>
  <c r="K26" i="38"/>
  <c r="H26" i="44"/>
  <c r="K26" i="44"/>
  <c r="AB93" i="24"/>
  <c r="AB93" i="30"/>
  <c r="Y93" i="48"/>
  <c r="AI28" i="21"/>
  <c r="BD8" i="4" s="1"/>
  <c r="BE8" i="4" s="1"/>
  <c r="G93" i="16"/>
  <c r="Y94" i="11"/>
  <c r="Z28" i="12"/>
  <c r="H25" i="15"/>
  <c r="K25" i="15"/>
  <c r="AF28" i="15"/>
  <c r="AI28" i="16"/>
  <c r="AJ8" i="4" s="1"/>
  <c r="AK8" i="4" s="1"/>
  <c r="AI28" i="18"/>
  <c r="AR8" i="4" s="1"/>
  <c r="AS8" i="4" s="1"/>
  <c r="W28" i="13"/>
  <c r="AL28" i="16"/>
  <c r="AJ23" i="4" s="1"/>
  <c r="W28" i="19"/>
  <c r="Q28" i="22"/>
  <c r="N28" i="9"/>
  <c r="W28" i="10"/>
  <c r="T29" i="11"/>
  <c r="K25" i="12"/>
  <c r="H25" i="12"/>
  <c r="N28" i="13"/>
  <c r="AB23" i="4"/>
  <c r="W28" i="15"/>
  <c r="Q28" i="16"/>
  <c r="T28" i="18"/>
  <c r="AC28" i="19"/>
  <c r="AL28" i="20"/>
  <c r="AZ23" i="4" s="1"/>
  <c r="K25" i="22"/>
  <c r="H25" i="22"/>
  <c r="Q28" i="24"/>
  <c r="N28" i="25"/>
  <c r="T28" i="22"/>
  <c r="Z28" i="24"/>
  <c r="AI28" i="19"/>
  <c r="AV8" i="4" s="1"/>
  <c r="AW8" i="4" s="1"/>
  <c r="W28" i="21"/>
  <c r="K25" i="29"/>
  <c r="H25" i="29"/>
  <c r="AF28" i="29"/>
  <c r="AI28" i="30"/>
  <c r="CN8" i="4" s="1"/>
  <c r="CO8" i="4" s="1"/>
  <c r="AL28" i="31"/>
  <c r="CR23" i="4" s="1"/>
  <c r="E28" i="26"/>
  <c r="N28" i="27"/>
  <c r="AL28" i="27"/>
  <c r="CB23" i="4" s="1"/>
  <c r="H25" i="30"/>
  <c r="K25" i="30"/>
  <c r="K25" i="31"/>
  <c r="H25" i="31"/>
  <c r="Z28" i="25"/>
  <c r="AL28" i="26"/>
  <c r="BX23" i="4" s="1"/>
  <c r="W28" i="29"/>
  <c r="AF28" i="30"/>
  <c r="AF28" i="26"/>
  <c r="W28" i="27"/>
  <c r="Z28" i="30"/>
  <c r="E28" i="32"/>
  <c r="AC28" i="32"/>
  <c r="AF28" i="33"/>
  <c r="T28" i="36"/>
  <c r="E28" i="34"/>
  <c r="Z28" i="36"/>
  <c r="Z28" i="32"/>
  <c r="Z28" i="33"/>
  <c r="AF28" i="34"/>
  <c r="Q28" i="33"/>
  <c r="N28" i="36"/>
  <c r="Q28" i="36"/>
  <c r="N28" i="35"/>
  <c r="AI28" i="35"/>
  <c r="DH8" i="4" s="1"/>
  <c r="DI8" i="4" s="1"/>
  <c r="K25" i="38"/>
  <c r="H25" i="38"/>
  <c r="Q28" i="40"/>
  <c r="Z28" i="43"/>
  <c r="Q28" i="39"/>
  <c r="K25" i="43"/>
  <c r="H25" i="43"/>
  <c r="Q28" i="38"/>
  <c r="AF28" i="41"/>
  <c r="AF28" i="38"/>
  <c r="Z28" i="39"/>
  <c r="N28" i="40"/>
  <c r="AL28" i="41"/>
  <c r="EF23" i="4" s="1"/>
  <c r="T28" i="42"/>
  <c r="Q28" i="41"/>
  <c r="AI28" i="43"/>
  <c r="EN8" i="4" s="1"/>
  <c r="EO8" i="4" s="1"/>
  <c r="N28" i="44"/>
  <c r="Q28" i="44"/>
  <c r="Q28" i="45"/>
  <c r="T28" i="45"/>
  <c r="N28" i="46"/>
  <c r="T28" i="48"/>
  <c r="Z28" i="47"/>
  <c r="E28" i="47"/>
  <c r="AC28" i="47"/>
  <c r="K25" i="48"/>
  <c r="H25" i="48"/>
  <c r="Q28" i="48"/>
  <c r="AH93" i="16"/>
  <c r="AJ11" i="4" s="1"/>
  <c r="G93" i="18"/>
  <c r="D93" i="22"/>
  <c r="G93" i="9"/>
  <c r="V93" i="10"/>
  <c r="AE94" i="11"/>
  <c r="J93" i="13"/>
  <c r="S93" i="17"/>
  <c r="AK93" i="19"/>
  <c r="AV26" i="4" s="1"/>
  <c r="AB93" i="9"/>
  <c r="AB94" i="11"/>
  <c r="M93" i="10"/>
  <c r="V94" i="11"/>
  <c r="AK93" i="12"/>
  <c r="T26" i="4" s="1"/>
  <c r="Y93" i="15"/>
  <c r="AB93" i="16"/>
  <c r="M93" i="20"/>
  <c r="P93" i="21"/>
  <c r="AK93" i="22"/>
  <c r="BH26" i="4" s="1"/>
  <c r="G93" i="24"/>
  <c r="M93" i="18"/>
  <c r="AB93" i="19"/>
  <c r="J93" i="21"/>
  <c r="S93" i="22"/>
  <c r="BL11" i="4"/>
  <c r="M93" i="26"/>
  <c r="D93" i="19"/>
  <c r="V93" i="20"/>
  <c r="AK93" i="21"/>
  <c r="BD26" i="4" s="1"/>
  <c r="Y93" i="24"/>
  <c r="AK93" i="27"/>
  <c r="CB26" i="4" s="1"/>
  <c r="D93" i="29"/>
  <c r="Y93" i="30"/>
  <c r="AB93" i="25"/>
  <c r="D93" i="27"/>
  <c r="Y93" i="28"/>
  <c r="AE93" i="29"/>
  <c r="G93" i="25"/>
  <c r="S93" i="26"/>
  <c r="S93" i="27"/>
  <c r="AB93" i="28"/>
  <c r="V93" i="25"/>
  <c r="J93" i="27"/>
  <c r="S93" i="28"/>
  <c r="AK93" i="29"/>
  <c r="CJ26" i="4" s="1"/>
  <c r="S93" i="31"/>
  <c r="G93" i="32"/>
  <c r="V93" i="33"/>
  <c r="AE93" i="36"/>
  <c r="M93" i="33"/>
  <c r="AE93" i="35"/>
  <c r="M93" i="32"/>
  <c r="P93" i="33"/>
  <c r="Y93" i="31"/>
  <c r="AB93" i="32"/>
  <c r="M93" i="34"/>
  <c r="S93" i="34"/>
  <c r="AK93" i="35"/>
  <c r="DH26" i="4" s="1"/>
  <c r="J93" i="34"/>
  <c r="P93" i="35"/>
  <c r="AB93" i="36"/>
  <c r="J93" i="35"/>
  <c r="V93" i="36"/>
  <c r="AH93" i="38"/>
  <c r="DT11" i="4" s="1"/>
  <c r="Y93" i="40"/>
  <c r="G93" i="39"/>
  <c r="Y93" i="41"/>
  <c r="P93" i="38"/>
  <c r="AH93" i="39"/>
  <c r="DX11" i="4" s="1"/>
  <c r="Y93" i="37"/>
  <c r="AE93" i="38"/>
  <c r="M93" i="40"/>
  <c r="P93" i="40"/>
  <c r="AK93" i="41"/>
  <c r="EF26" i="4" s="1"/>
  <c r="G93" i="40"/>
  <c r="S93" i="41"/>
  <c r="AE93" i="42"/>
  <c r="M93" i="41"/>
  <c r="V93" i="42"/>
  <c r="G93" i="43"/>
  <c r="P93" i="44"/>
  <c r="AE93" i="44"/>
  <c r="V93" i="44"/>
  <c r="AE93" i="45"/>
  <c r="AH93" i="45"/>
  <c r="EV11" i="4" s="1"/>
  <c r="Y93" i="45"/>
  <c r="P93" i="45"/>
  <c r="J93" i="46"/>
  <c r="AB93" i="47"/>
  <c r="M93" i="47"/>
  <c r="P93" i="47"/>
  <c r="AE93" i="47"/>
  <c r="AH93" i="47"/>
  <c r="FD11" i="4" s="1"/>
  <c r="M93" i="48"/>
  <c r="V93" i="48"/>
  <c r="AG80" i="48"/>
  <c r="AH80" i="48" s="1"/>
  <c r="O80" i="48"/>
  <c r="P80" i="48" s="1"/>
  <c r="F80" i="48"/>
  <c r="G80" i="48" s="1"/>
  <c r="X80" i="48"/>
  <c r="Y80" i="48" s="1"/>
  <c r="L80" i="48"/>
  <c r="M80" i="48" s="1"/>
  <c r="C80" i="48"/>
  <c r="D80" i="48" s="1"/>
  <c r="U80" i="48"/>
  <c r="V80" i="48" s="1"/>
  <c r="AJ80" i="47"/>
  <c r="AK80" i="47" s="1"/>
  <c r="X80" i="47"/>
  <c r="Y80" i="47" s="1"/>
  <c r="L80" i="47"/>
  <c r="M80" i="47" s="1"/>
  <c r="AJ80" i="48"/>
  <c r="AK80" i="48" s="1"/>
  <c r="R80" i="48"/>
  <c r="S80" i="48" s="1"/>
  <c r="AG80" i="47"/>
  <c r="AH80" i="47" s="1"/>
  <c r="U80" i="47"/>
  <c r="V80" i="47" s="1"/>
  <c r="I80" i="47"/>
  <c r="J80" i="47" s="1"/>
  <c r="AD80" i="48"/>
  <c r="AE80" i="48" s="1"/>
  <c r="I80" i="48"/>
  <c r="J80" i="48" s="1"/>
  <c r="AD80" i="47"/>
  <c r="AE80" i="47" s="1"/>
  <c r="F80" i="47"/>
  <c r="G80" i="47" s="1"/>
  <c r="AA80" i="48"/>
  <c r="AB80" i="48" s="1"/>
  <c r="AA80" i="47"/>
  <c r="AB80" i="47" s="1"/>
  <c r="C80" i="47"/>
  <c r="D80" i="47" s="1"/>
  <c r="AA80" i="46"/>
  <c r="AB80" i="46" s="1"/>
  <c r="O80" i="46"/>
  <c r="P80" i="46" s="1"/>
  <c r="C80" i="46"/>
  <c r="D80" i="46" s="1"/>
  <c r="R80" i="47"/>
  <c r="S80" i="47" s="1"/>
  <c r="AJ80" i="46"/>
  <c r="AK80" i="46" s="1"/>
  <c r="X80" i="46"/>
  <c r="Y80" i="46" s="1"/>
  <c r="L80" i="46"/>
  <c r="M80" i="46" s="1"/>
  <c r="O80" i="47"/>
  <c r="P80" i="47" s="1"/>
  <c r="U80" i="46"/>
  <c r="V80" i="46" s="1"/>
  <c r="AA80" i="45"/>
  <c r="AB80" i="45" s="1"/>
  <c r="O80" i="45"/>
  <c r="P80" i="45" s="1"/>
  <c r="C80" i="45"/>
  <c r="D80" i="45" s="1"/>
  <c r="R80" i="46"/>
  <c r="S80" i="46" s="1"/>
  <c r="AJ80" i="45"/>
  <c r="AK80" i="45" s="1"/>
  <c r="X80" i="45"/>
  <c r="Y80" i="45" s="1"/>
  <c r="L80" i="45"/>
  <c r="M80" i="45" s="1"/>
  <c r="AG80" i="46"/>
  <c r="AH80" i="46" s="1"/>
  <c r="I80" i="46"/>
  <c r="J80" i="46" s="1"/>
  <c r="AG80" i="45"/>
  <c r="AH80" i="45" s="1"/>
  <c r="U80" i="45"/>
  <c r="V80" i="45" s="1"/>
  <c r="I80" i="45"/>
  <c r="J80" i="45" s="1"/>
  <c r="AD80" i="46"/>
  <c r="AE80" i="46" s="1"/>
  <c r="F80" i="46"/>
  <c r="G80" i="46" s="1"/>
  <c r="AD80" i="45"/>
  <c r="AE80" i="45" s="1"/>
  <c r="R80" i="45"/>
  <c r="S80" i="45" s="1"/>
  <c r="F80" i="45"/>
  <c r="G80" i="45" s="1"/>
  <c r="AG80" i="44"/>
  <c r="AH80" i="44" s="1"/>
  <c r="U80" i="44"/>
  <c r="V80" i="44" s="1"/>
  <c r="I80" i="44"/>
  <c r="J80" i="44" s="1"/>
  <c r="AJ80" i="43"/>
  <c r="AK80" i="43" s="1"/>
  <c r="AA80" i="43"/>
  <c r="AB80" i="43" s="1"/>
  <c r="R80" i="43"/>
  <c r="S80" i="43" s="1"/>
  <c r="I80" i="43"/>
  <c r="J80" i="43" s="1"/>
  <c r="AD80" i="44"/>
  <c r="AE80" i="44" s="1"/>
  <c r="R80" i="44"/>
  <c r="S80" i="44" s="1"/>
  <c r="F80" i="44"/>
  <c r="G80" i="44" s="1"/>
  <c r="X80" i="43"/>
  <c r="Y80" i="43" s="1"/>
  <c r="O80" i="43"/>
  <c r="P80" i="43" s="1"/>
  <c r="F80" i="43"/>
  <c r="G80" i="43" s="1"/>
  <c r="AA80" i="44"/>
  <c r="AB80" i="44" s="1"/>
  <c r="O80" i="44"/>
  <c r="P80" i="44" s="1"/>
  <c r="C80" i="44"/>
  <c r="D80" i="44" s="1"/>
  <c r="AG80" i="43"/>
  <c r="AH80" i="43" s="1"/>
  <c r="L80" i="43"/>
  <c r="M80" i="43" s="1"/>
  <c r="C80" i="43"/>
  <c r="D80" i="43" s="1"/>
  <c r="AJ80" i="44"/>
  <c r="AK80" i="44" s="1"/>
  <c r="X80" i="44"/>
  <c r="Y80" i="44" s="1"/>
  <c r="L80" i="44"/>
  <c r="M80" i="44" s="1"/>
  <c r="AD80" i="43"/>
  <c r="AE80" i="43" s="1"/>
  <c r="U80" i="43"/>
  <c r="V80" i="43" s="1"/>
  <c r="AG80" i="42"/>
  <c r="AH80" i="42" s="1"/>
  <c r="U80" i="42"/>
  <c r="V80" i="42" s="1"/>
  <c r="I80" i="42"/>
  <c r="J80" i="42" s="1"/>
  <c r="AD80" i="41"/>
  <c r="AE80" i="41" s="1"/>
  <c r="I80" i="41"/>
  <c r="J80" i="41" s="1"/>
  <c r="AJ80" i="40"/>
  <c r="AK80" i="40" s="1"/>
  <c r="X80" i="40"/>
  <c r="Y80" i="40" s="1"/>
  <c r="L80" i="40"/>
  <c r="M80" i="40" s="1"/>
  <c r="AD80" i="42"/>
  <c r="AE80" i="42" s="1"/>
  <c r="R80" i="42"/>
  <c r="S80" i="42" s="1"/>
  <c r="F80" i="42"/>
  <c r="G80" i="42" s="1"/>
  <c r="AJ80" i="41"/>
  <c r="AK80" i="41" s="1"/>
  <c r="AA80" i="41"/>
  <c r="AB80" i="41" s="1"/>
  <c r="R80" i="41"/>
  <c r="S80" i="41" s="1"/>
  <c r="AG80" i="40"/>
  <c r="AH80" i="40" s="1"/>
  <c r="U80" i="40"/>
  <c r="V80" i="40" s="1"/>
  <c r="I80" i="40"/>
  <c r="J80" i="40" s="1"/>
  <c r="AA80" i="42"/>
  <c r="AB80" i="42" s="1"/>
  <c r="O80" i="42"/>
  <c r="P80" i="42" s="1"/>
  <c r="C80" i="42"/>
  <c r="D80" i="42" s="1"/>
  <c r="AG80" i="41"/>
  <c r="AH80" i="41" s="1"/>
  <c r="X80" i="41"/>
  <c r="Y80" i="41" s="1"/>
  <c r="O80" i="41"/>
  <c r="P80" i="41" s="1"/>
  <c r="F80" i="41"/>
  <c r="G80" i="41" s="1"/>
  <c r="AD80" i="40"/>
  <c r="AE80" i="40" s="1"/>
  <c r="R80" i="40"/>
  <c r="S80" i="40" s="1"/>
  <c r="F80" i="40"/>
  <c r="G80" i="40" s="1"/>
  <c r="L80" i="42"/>
  <c r="M80" i="42" s="1"/>
  <c r="C80" i="41"/>
  <c r="D80" i="41" s="1"/>
  <c r="C80" i="40"/>
  <c r="D80" i="40" s="1"/>
  <c r="AJ80" i="39"/>
  <c r="AK80" i="39" s="1"/>
  <c r="X80" i="39"/>
  <c r="Y80" i="39" s="1"/>
  <c r="L80" i="39"/>
  <c r="M80" i="39" s="1"/>
  <c r="AG80" i="38"/>
  <c r="AH80" i="38" s="1"/>
  <c r="U80" i="38"/>
  <c r="V80" i="38" s="1"/>
  <c r="I80" i="38"/>
  <c r="J80" i="38" s="1"/>
  <c r="AJ80" i="37"/>
  <c r="AK80" i="37" s="1"/>
  <c r="AA80" i="37"/>
  <c r="AB80" i="37" s="1"/>
  <c r="R80" i="37"/>
  <c r="S80" i="37" s="1"/>
  <c r="I80" i="37"/>
  <c r="J80" i="37" s="1"/>
  <c r="AG80" i="39"/>
  <c r="AH80" i="39" s="1"/>
  <c r="U80" i="39"/>
  <c r="V80" i="39" s="1"/>
  <c r="I80" i="39"/>
  <c r="J80" i="39" s="1"/>
  <c r="AD80" i="38"/>
  <c r="AE80" i="38" s="1"/>
  <c r="R80" i="38"/>
  <c r="S80" i="38" s="1"/>
  <c r="F80" i="38"/>
  <c r="G80" i="38" s="1"/>
  <c r="AG80" i="37"/>
  <c r="AH80" i="37" s="1"/>
  <c r="X80" i="37"/>
  <c r="Y80" i="37" s="1"/>
  <c r="F80" i="37"/>
  <c r="G80" i="37" s="1"/>
  <c r="AJ80" i="42"/>
  <c r="AK80" i="42" s="1"/>
  <c r="U80" i="41"/>
  <c r="V80" i="41" s="1"/>
  <c r="AA80" i="40"/>
  <c r="AB80" i="40" s="1"/>
  <c r="AD80" i="39"/>
  <c r="AE80" i="39" s="1"/>
  <c r="R80" i="39"/>
  <c r="S80" i="39" s="1"/>
  <c r="F80" i="39"/>
  <c r="G80" i="39" s="1"/>
  <c r="AA80" i="38"/>
  <c r="AB80" i="38" s="1"/>
  <c r="O80" i="38"/>
  <c r="P80" i="38" s="1"/>
  <c r="C80" i="38"/>
  <c r="D80" i="38" s="1"/>
  <c r="AD80" i="37"/>
  <c r="AE80" i="37" s="1"/>
  <c r="O80" i="37"/>
  <c r="P80" i="37" s="1"/>
  <c r="X80" i="42"/>
  <c r="Y80" i="42" s="1"/>
  <c r="L80" i="41"/>
  <c r="M80" i="41" s="1"/>
  <c r="O80" i="40"/>
  <c r="P80" i="40" s="1"/>
  <c r="AA80" i="39"/>
  <c r="AB80" i="39" s="1"/>
  <c r="O80" i="39"/>
  <c r="P80" i="39" s="1"/>
  <c r="C80" i="39"/>
  <c r="D80" i="39" s="1"/>
  <c r="AJ80" i="38"/>
  <c r="AK80" i="38" s="1"/>
  <c r="X80" i="38"/>
  <c r="Y80" i="38" s="1"/>
  <c r="L80" i="38"/>
  <c r="M80" i="38" s="1"/>
  <c r="U80" i="37"/>
  <c r="V80" i="37" s="1"/>
  <c r="L80" i="37"/>
  <c r="M80" i="37" s="1"/>
  <c r="C80" i="37"/>
  <c r="D80" i="37" s="1"/>
  <c r="AA80" i="36"/>
  <c r="AB80" i="36" s="1"/>
  <c r="O80" i="36"/>
  <c r="P80" i="36" s="1"/>
  <c r="C80" i="36"/>
  <c r="D80" i="36" s="1"/>
  <c r="AJ80" i="35"/>
  <c r="AK80" i="35" s="1"/>
  <c r="X80" i="35"/>
  <c r="Y80" i="35" s="1"/>
  <c r="L80" i="35"/>
  <c r="M80" i="35" s="1"/>
  <c r="AD80" i="34"/>
  <c r="AE80" i="34" s="1"/>
  <c r="R80" i="34"/>
  <c r="S80" i="34" s="1"/>
  <c r="F80" i="34"/>
  <c r="G80" i="34" s="1"/>
  <c r="AG80" i="36"/>
  <c r="AH80" i="36" s="1"/>
  <c r="U80" i="36"/>
  <c r="V80" i="36" s="1"/>
  <c r="I80" i="36"/>
  <c r="J80" i="36" s="1"/>
  <c r="AD80" i="35"/>
  <c r="AE80" i="35" s="1"/>
  <c r="R80" i="35"/>
  <c r="S80" i="35" s="1"/>
  <c r="F80" i="35"/>
  <c r="G80" i="35" s="1"/>
  <c r="AJ80" i="34"/>
  <c r="AK80" i="34" s="1"/>
  <c r="X80" i="34"/>
  <c r="Y80" i="34" s="1"/>
  <c r="L80" i="34"/>
  <c r="M80" i="34" s="1"/>
  <c r="AD80" i="36"/>
  <c r="AE80" i="36" s="1"/>
  <c r="R80" i="36"/>
  <c r="S80" i="36" s="1"/>
  <c r="F80" i="36"/>
  <c r="G80" i="36" s="1"/>
  <c r="AA80" i="35"/>
  <c r="AB80" i="35" s="1"/>
  <c r="O80" i="35"/>
  <c r="P80" i="35" s="1"/>
  <c r="C80" i="35"/>
  <c r="D80" i="35" s="1"/>
  <c r="AG80" i="34"/>
  <c r="AH80" i="34" s="1"/>
  <c r="U80" i="34"/>
  <c r="V80" i="34" s="1"/>
  <c r="I80" i="34"/>
  <c r="J80" i="34" s="1"/>
  <c r="L80" i="36"/>
  <c r="M80" i="36" s="1"/>
  <c r="C80" i="34"/>
  <c r="D80" i="34" s="1"/>
  <c r="AD80" i="33"/>
  <c r="AE80" i="33" s="1"/>
  <c r="R80" i="33"/>
  <c r="S80" i="33" s="1"/>
  <c r="F80" i="33"/>
  <c r="G80" i="33" s="1"/>
  <c r="AA80" i="32"/>
  <c r="AB80" i="32" s="1"/>
  <c r="O80" i="32"/>
  <c r="P80" i="32" s="1"/>
  <c r="C80" i="32"/>
  <c r="D80" i="32" s="1"/>
  <c r="AA80" i="31"/>
  <c r="AB80" i="31" s="1"/>
  <c r="O80" i="31"/>
  <c r="P80" i="31" s="1"/>
  <c r="C80" i="31"/>
  <c r="D80" i="31" s="1"/>
  <c r="AG80" i="35"/>
  <c r="AH80" i="35" s="1"/>
  <c r="AA80" i="33"/>
  <c r="AB80" i="33" s="1"/>
  <c r="O80" i="33"/>
  <c r="P80" i="33" s="1"/>
  <c r="C80" i="33"/>
  <c r="D80" i="33" s="1"/>
  <c r="AJ80" i="32"/>
  <c r="AK80" i="32" s="1"/>
  <c r="X80" i="32"/>
  <c r="Y80" i="32" s="1"/>
  <c r="L80" i="32"/>
  <c r="M80" i="32" s="1"/>
  <c r="AJ80" i="31"/>
  <c r="AK80" i="31" s="1"/>
  <c r="X80" i="31"/>
  <c r="Y80" i="31" s="1"/>
  <c r="L80" i="31"/>
  <c r="M80" i="31" s="1"/>
  <c r="AJ80" i="36"/>
  <c r="AK80" i="36" s="1"/>
  <c r="U80" i="35"/>
  <c r="V80" i="35" s="1"/>
  <c r="AA80" i="34"/>
  <c r="AB80" i="34" s="1"/>
  <c r="AJ80" i="33"/>
  <c r="AK80" i="33" s="1"/>
  <c r="X80" i="33"/>
  <c r="Y80" i="33" s="1"/>
  <c r="L80" i="33"/>
  <c r="M80" i="33" s="1"/>
  <c r="AG80" i="32"/>
  <c r="AH80" i="32" s="1"/>
  <c r="U80" i="32"/>
  <c r="V80" i="32" s="1"/>
  <c r="I80" i="32"/>
  <c r="J80" i="32" s="1"/>
  <c r="X80" i="36"/>
  <c r="Y80" i="36" s="1"/>
  <c r="I80" i="35"/>
  <c r="J80" i="35" s="1"/>
  <c r="O80" i="34"/>
  <c r="P80" i="34" s="1"/>
  <c r="AG80" i="33"/>
  <c r="AH80" i="33" s="1"/>
  <c r="U80" i="33"/>
  <c r="V80" i="33" s="1"/>
  <c r="I80" i="33"/>
  <c r="J80" i="33" s="1"/>
  <c r="AD80" i="32"/>
  <c r="AE80" i="32" s="1"/>
  <c r="R80" i="32"/>
  <c r="S80" i="32" s="1"/>
  <c r="F80" i="32"/>
  <c r="G80" i="32" s="1"/>
  <c r="AD80" i="31"/>
  <c r="AE80" i="31" s="1"/>
  <c r="R80" i="31"/>
  <c r="S80" i="31" s="1"/>
  <c r="F80" i="31"/>
  <c r="G80" i="31" s="1"/>
  <c r="I80" i="31"/>
  <c r="J80" i="31" s="1"/>
  <c r="AD80" i="30"/>
  <c r="AE80" i="30" s="1"/>
  <c r="U80" i="30"/>
  <c r="V80" i="30" s="1"/>
  <c r="C80" i="30"/>
  <c r="D80" i="30" s="1"/>
  <c r="AJ80" i="29"/>
  <c r="AK80" i="29" s="1"/>
  <c r="X80" i="29"/>
  <c r="Y80" i="29" s="1"/>
  <c r="L80" i="29"/>
  <c r="M80" i="29" s="1"/>
  <c r="AD80" i="28"/>
  <c r="AE80" i="28" s="1"/>
  <c r="R80" i="28"/>
  <c r="S80" i="28" s="1"/>
  <c r="F80" i="28"/>
  <c r="G80" i="28" s="1"/>
  <c r="AG80" i="27"/>
  <c r="AH80" i="27" s="1"/>
  <c r="U80" i="27"/>
  <c r="V80" i="27" s="1"/>
  <c r="I80" i="27"/>
  <c r="J80" i="27" s="1"/>
  <c r="AJ80" i="26"/>
  <c r="AK80" i="26" s="1"/>
  <c r="AA80" i="26"/>
  <c r="AB80" i="26" s="1"/>
  <c r="R80" i="26"/>
  <c r="S80" i="26" s="1"/>
  <c r="I80" i="26"/>
  <c r="J80" i="26" s="1"/>
  <c r="AJ80" i="25"/>
  <c r="AK80" i="25" s="1"/>
  <c r="X80" i="25"/>
  <c r="Y80" i="25" s="1"/>
  <c r="L80" i="25"/>
  <c r="M80" i="25" s="1"/>
  <c r="R80" i="30"/>
  <c r="S80" i="30" s="1"/>
  <c r="I80" i="30"/>
  <c r="J80" i="30" s="1"/>
  <c r="AG80" i="29"/>
  <c r="AH80" i="29" s="1"/>
  <c r="U80" i="29"/>
  <c r="V80" i="29" s="1"/>
  <c r="I80" i="29"/>
  <c r="J80" i="29" s="1"/>
  <c r="AA80" i="28"/>
  <c r="AB80" i="28" s="1"/>
  <c r="O80" i="28"/>
  <c r="P80" i="28" s="1"/>
  <c r="C80" i="28"/>
  <c r="D80" i="28" s="1"/>
  <c r="AD80" i="27"/>
  <c r="AE80" i="27" s="1"/>
  <c r="R80" i="27"/>
  <c r="S80" i="27" s="1"/>
  <c r="F80" i="27"/>
  <c r="G80" i="27" s="1"/>
  <c r="X80" i="26"/>
  <c r="Y80" i="26" s="1"/>
  <c r="O80" i="26"/>
  <c r="P80" i="26" s="1"/>
  <c r="F80" i="26"/>
  <c r="G80" i="26" s="1"/>
  <c r="AG80" i="25"/>
  <c r="AH80" i="25" s="1"/>
  <c r="U80" i="25"/>
  <c r="V80" i="25" s="1"/>
  <c r="I80" i="25"/>
  <c r="J80" i="25" s="1"/>
  <c r="AD80" i="24"/>
  <c r="AE80" i="24" s="1"/>
  <c r="I80" i="24"/>
  <c r="J80" i="24" s="1"/>
  <c r="AG80" i="31"/>
  <c r="AH80" i="31" s="1"/>
  <c r="AJ80" i="30"/>
  <c r="AK80" i="30" s="1"/>
  <c r="AA80" i="30"/>
  <c r="AB80" i="30" s="1"/>
  <c r="O80" i="30"/>
  <c r="P80" i="30" s="1"/>
  <c r="F80" i="30"/>
  <c r="G80" i="30" s="1"/>
  <c r="AD80" i="29"/>
  <c r="AE80" i="29" s="1"/>
  <c r="R80" i="29"/>
  <c r="S80" i="29" s="1"/>
  <c r="F80" i="29"/>
  <c r="G80" i="29" s="1"/>
  <c r="AJ80" i="28"/>
  <c r="AK80" i="28" s="1"/>
  <c r="X80" i="28"/>
  <c r="Y80" i="28" s="1"/>
  <c r="L80" i="28"/>
  <c r="M80" i="28" s="1"/>
  <c r="AA80" i="27"/>
  <c r="AB80" i="27" s="1"/>
  <c r="O80" i="27"/>
  <c r="P80" i="27" s="1"/>
  <c r="C80" i="27"/>
  <c r="D80" i="27" s="1"/>
  <c r="AG80" i="26"/>
  <c r="AH80" i="26" s="1"/>
  <c r="L80" i="26"/>
  <c r="M80" i="26" s="1"/>
  <c r="C80" i="26"/>
  <c r="D80" i="26" s="1"/>
  <c r="AD80" i="25"/>
  <c r="AE80" i="25" s="1"/>
  <c r="R80" i="25"/>
  <c r="S80" i="25" s="1"/>
  <c r="F80" i="25"/>
  <c r="G80" i="25" s="1"/>
  <c r="AJ80" i="24"/>
  <c r="AK80" i="24" s="1"/>
  <c r="AA80" i="24"/>
  <c r="AB80" i="24" s="1"/>
  <c r="R80" i="24"/>
  <c r="S80" i="24" s="1"/>
  <c r="U80" i="31"/>
  <c r="V80" i="31" s="1"/>
  <c r="AG80" i="30"/>
  <c r="AH80" i="30" s="1"/>
  <c r="X80" i="30"/>
  <c r="Y80" i="30" s="1"/>
  <c r="L80" i="30"/>
  <c r="M80" i="30" s="1"/>
  <c r="AA80" i="29"/>
  <c r="AB80" i="29" s="1"/>
  <c r="O80" i="29"/>
  <c r="P80" i="29" s="1"/>
  <c r="C80" i="29"/>
  <c r="D80" i="29" s="1"/>
  <c r="AG80" i="28"/>
  <c r="AH80" i="28" s="1"/>
  <c r="U80" i="28"/>
  <c r="V80" i="28" s="1"/>
  <c r="I80" i="28"/>
  <c r="J80" i="28" s="1"/>
  <c r="AJ80" i="27"/>
  <c r="AK80" i="27" s="1"/>
  <c r="X80" i="27"/>
  <c r="Y80" i="27" s="1"/>
  <c r="L80" i="27"/>
  <c r="M80" i="27" s="1"/>
  <c r="U80" i="26"/>
  <c r="V80" i="26" s="1"/>
  <c r="O80" i="25"/>
  <c r="P80" i="25" s="1"/>
  <c r="U80" i="24"/>
  <c r="V80" i="24" s="1"/>
  <c r="C80" i="24"/>
  <c r="D80" i="24" s="1"/>
  <c r="AJ80" i="22"/>
  <c r="AK80" i="22" s="1"/>
  <c r="X80" i="22"/>
  <c r="Y80" i="22" s="1"/>
  <c r="L80" i="22"/>
  <c r="M80" i="22" s="1"/>
  <c r="AG80" i="21"/>
  <c r="AH80" i="21" s="1"/>
  <c r="U80" i="21"/>
  <c r="V80" i="21" s="1"/>
  <c r="I80" i="21"/>
  <c r="J80" i="21" s="1"/>
  <c r="AJ80" i="20"/>
  <c r="AK80" i="20" s="1"/>
  <c r="X80" i="20"/>
  <c r="Y80" i="20" s="1"/>
  <c r="L80" i="20"/>
  <c r="M80" i="20" s="1"/>
  <c r="AD80" i="19"/>
  <c r="AE80" i="19" s="1"/>
  <c r="U80" i="19"/>
  <c r="V80" i="19" s="1"/>
  <c r="I80" i="19"/>
  <c r="J80" i="19" s="1"/>
  <c r="AA80" i="18"/>
  <c r="AB80" i="18" s="1"/>
  <c r="O80" i="18"/>
  <c r="P80" i="18" s="1"/>
  <c r="C80" i="18"/>
  <c r="D80" i="18" s="1"/>
  <c r="C80" i="25"/>
  <c r="D80" i="25" s="1"/>
  <c r="AG80" i="24"/>
  <c r="AH80" i="24" s="1"/>
  <c r="O80" i="24"/>
  <c r="P80" i="24" s="1"/>
  <c r="AG80" i="22"/>
  <c r="AH80" i="22" s="1"/>
  <c r="U80" i="22"/>
  <c r="V80" i="22" s="1"/>
  <c r="I80" i="22"/>
  <c r="J80" i="22" s="1"/>
  <c r="AD80" i="21"/>
  <c r="AE80" i="21" s="1"/>
  <c r="R80" i="21"/>
  <c r="S80" i="21" s="1"/>
  <c r="F80" i="21"/>
  <c r="G80" i="21" s="1"/>
  <c r="AG80" i="20"/>
  <c r="AH80" i="20" s="1"/>
  <c r="U80" i="20"/>
  <c r="V80" i="20" s="1"/>
  <c r="I80" i="20"/>
  <c r="J80" i="20" s="1"/>
  <c r="AJ80" i="19"/>
  <c r="AK80" i="19" s="1"/>
  <c r="AA80" i="19"/>
  <c r="AB80" i="19" s="1"/>
  <c r="R80" i="19"/>
  <c r="S80" i="19" s="1"/>
  <c r="AJ80" i="18"/>
  <c r="AK80" i="18" s="1"/>
  <c r="X80" i="18"/>
  <c r="Y80" i="18" s="1"/>
  <c r="L80" i="18"/>
  <c r="M80" i="18" s="1"/>
  <c r="L80" i="24"/>
  <c r="M80" i="24" s="1"/>
  <c r="AD80" i="26"/>
  <c r="AE80" i="26" s="1"/>
  <c r="AA80" i="25"/>
  <c r="AB80" i="25" s="1"/>
  <c r="X80" i="24"/>
  <c r="Y80" i="24" s="1"/>
  <c r="F80" i="24"/>
  <c r="G80" i="24" s="1"/>
  <c r="AA80" i="22"/>
  <c r="AB80" i="22" s="1"/>
  <c r="O80" i="22"/>
  <c r="P80" i="22" s="1"/>
  <c r="C80" i="22"/>
  <c r="D80" i="22" s="1"/>
  <c r="AJ80" i="21"/>
  <c r="AK80" i="21" s="1"/>
  <c r="X80" i="21"/>
  <c r="Y80" i="21" s="1"/>
  <c r="L80" i="21"/>
  <c r="M80" i="21" s="1"/>
  <c r="AA80" i="20"/>
  <c r="AB80" i="20" s="1"/>
  <c r="O80" i="20"/>
  <c r="P80" i="20" s="1"/>
  <c r="C80" i="20"/>
  <c r="D80" i="20" s="1"/>
  <c r="X80" i="19"/>
  <c r="Y80" i="19" s="1"/>
  <c r="L80" i="19"/>
  <c r="M80" i="19" s="1"/>
  <c r="C80" i="19"/>
  <c r="D80" i="19" s="1"/>
  <c r="R80" i="22"/>
  <c r="S80" i="22" s="1"/>
  <c r="AA80" i="21"/>
  <c r="AB80" i="21" s="1"/>
  <c r="AD80" i="20"/>
  <c r="AE80" i="20" s="1"/>
  <c r="F80" i="19"/>
  <c r="G80" i="19" s="1"/>
  <c r="AD80" i="18"/>
  <c r="AE80" i="18" s="1"/>
  <c r="F80" i="18"/>
  <c r="G80" i="18" s="1"/>
  <c r="AG80" i="17"/>
  <c r="AH80" i="17" s="1"/>
  <c r="U80" i="17"/>
  <c r="V80" i="17" s="1"/>
  <c r="I80" i="17"/>
  <c r="J80" i="17" s="1"/>
  <c r="AD80" i="16"/>
  <c r="AE80" i="16" s="1"/>
  <c r="R80" i="16"/>
  <c r="S80" i="16" s="1"/>
  <c r="F80" i="16"/>
  <c r="G80" i="16" s="1"/>
  <c r="AJ80" i="15"/>
  <c r="AK80" i="15" s="1"/>
  <c r="AA80" i="15"/>
  <c r="AB80" i="15" s="1"/>
  <c r="R80" i="15"/>
  <c r="S80" i="15" s="1"/>
  <c r="I80" i="15"/>
  <c r="J80" i="15" s="1"/>
  <c r="AJ80" i="13"/>
  <c r="AK80" i="13" s="1"/>
  <c r="X80" i="13"/>
  <c r="Y80" i="13" s="1"/>
  <c r="L80" i="13"/>
  <c r="M80" i="13" s="1"/>
  <c r="AJ80" i="12"/>
  <c r="AK80" i="12" s="1"/>
  <c r="X80" i="12"/>
  <c r="Y80" i="12" s="1"/>
  <c r="L80" i="12"/>
  <c r="M80" i="12" s="1"/>
  <c r="AG81" i="11"/>
  <c r="AH81" i="11" s="1"/>
  <c r="U81" i="11"/>
  <c r="V81" i="11" s="1"/>
  <c r="I81" i="11"/>
  <c r="J81" i="11" s="1"/>
  <c r="AJ80" i="10"/>
  <c r="AK80" i="10" s="1"/>
  <c r="X80" i="10"/>
  <c r="Y80" i="10" s="1"/>
  <c r="L80" i="10"/>
  <c r="M80" i="10" s="1"/>
  <c r="AG80" i="9"/>
  <c r="AH80" i="9" s="1"/>
  <c r="R80" i="9"/>
  <c r="S80" i="9" s="1"/>
  <c r="I80" i="9"/>
  <c r="J80" i="9" s="1"/>
  <c r="AD80" i="12"/>
  <c r="AE80" i="12" s="1"/>
  <c r="C81" i="11"/>
  <c r="D81" i="11" s="1"/>
  <c r="AD80" i="10"/>
  <c r="AE80" i="10" s="1"/>
  <c r="F80" i="10"/>
  <c r="G80" i="10" s="1"/>
  <c r="F80" i="9"/>
  <c r="G80" i="9" s="1"/>
  <c r="F80" i="22"/>
  <c r="G80" i="22" s="1"/>
  <c r="O80" i="21"/>
  <c r="P80" i="21" s="1"/>
  <c r="R80" i="20"/>
  <c r="S80" i="20" s="1"/>
  <c r="AG80" i="19"/>
  <c r="AH80" i="19" s="1"/>
  <c r="U80" i="18"/>
  <c r="V80" i="18" s="1"/>
  <c r="AD80" i="17"/>
  <c r="AE80" i="17" s="1"/>
  <c r="R80" i="17"/>
  <c r="S80" i="17" s="1"/>
  <c r="F80" i="17"/>
  <c r="G80" i="17" s="1"/>
  <c r="AA80" i="16"/>
  <c r="AB80" i="16" s="1"/>
  <c r="O80" i="16"/>
  <c r="P80" i="16" s="1"/>
  <c r="C80" i="16"/>
  <c r="D80" i="16" s="1"/>
  <c r="AG80" i="15"/>
  <c r="AH80" i="15" s="1"/>
  <c r="X80" i="15"/>
  <c r="Y80" i="15" s="1"/>
  <c r="F80" i="15"/>
  <c r="G80" i="15" s="1"/>
  <c r="AG80" i="13"/>
  <c r="AH80" i="13" s="1"/>
  <c r="U80" i="13"/>
  <c r="V80" i="13" s="1"/>
  <c r="I80" i="13"/>
  <c r="J80" i="13" s="1"/>
  <c r="AG80" i="12"/>
  <c r="AH80" i="12" s="1"/>
  <c r="U80" i="12"/>
  <c r="V80" i="12" s="1"/>
  <c r="I80" i="12"/>
  <c r="J80" i="12" s="1"/>
  <c r="AD81" i="11"/>
  <c r="AE81" i="11" s="1"/>
  <c r="R81" i="11"/>
  <c r="S81" i="11" s="1"/>
  <c r="F81" i="11"/>
  <c r="G81" i="11" s="1"/>
  <c r="AG80" i="10"/>
  <c r="AH80" i="10" s="1"/>
  <c r="U80" i="10"/>
  <c r="V80" i="10" s="1"/>
  <c r="I80" i="10"/>
  <c r="J80" i="10" s="1"/>
  <c r="X80" i="9"/>
  <c r="Y80" i="9" s="1"/>
  <c r="O80" i="9"/>
  <c r="P80" i="9" s="1"/>
  <c r="F80" i="12"/>
  <c r="G80" i="12" s="1"/>
  <c r="AA81" i="11"/>
  <c r="AB81" i="11" s="1"/>
  <c r="R80" i="10"/>
  <c r="S80" i="10" s="1"/>
  <c r="AD80" i="9"/>
  <c r="AE80" i="9" s="1"/>
  <c r="C80" i="21"/>
  <c r="D80" i="21" s="1"/>
  <c r="F80" i="20"/>
  <c r="G80" i="20" s="1"/>
  <c r="R80" i="18"/>
  <c r="S80" i="18" s="1"/>
  <c r="AA80" i="17"/>
  <c r="AB80" i="17" s="1"/>
  <c r="O80" i="17"/>
  <c r="P80" i="17" s="1"/>
  <c r="C80" i="17"/>
  <c r="D80" i="17" s="1"/>
  <c r="AJ80" i="16"/>
  <c r="AK80" i="16" s="1"/>
  <c r="X80" i="16"/>
  <c r="Y80" i="16" s="1"/>
  <c r="L80" i="16"/>
  <c r="M80" i="16" s="1"/>
  <c r="AD80" i="15"/>
  <c r="AE80" i="15" s="1"/>
  <c r="O80" i="15"/>
  <c r="P80" i="15" s="1"/>
  <c r="AD80" i="13"/>
  <c r="AE80" i="13" s="1"/>
  <c r="R80" i="13"/>
  <c r="S80" i="13" s="1"/>
  <c r="F80" i="13"/>
  <c r="G80" i="13" s="1"/>
  <c r="R80" i="12"/>
  <c r="S80" i="12" s="1"/>
  <c r="O81" i="11"/>
  <c r="P81" i="11" s="1"/>
  <c r="U80" i="9"/>
  <c r="V80" i="9" s="1"/>
  <c r="X80" i="17"/>
  <c r="Y80" i="17" s="1"/>
  <c r="I80" i="16"/>
  <c r="J80" i="16" s="1"/>
  <c r="C80" i="13"/>
  <c r="D80" i="13" s="1"/>
  <c r="C80" i="12"/>
  <c r="D80" i="12" s="1"/>
  <c r="X81" i="11"/>
  <c r="Y81" i="11" s="1"/>
  <c r="C80" i="10"/>
  <c r="D80" i="10" s="1"/>
  <c r="AA80" i="9"/>
  <c r="AB80" i="9" s="1"/>
  <c r="O80" i="12"/>
  <c r="P80" i="12" s="1"/>
  <c r="O80" i="10"/>
  <c r="P80" i="10" s="1"/>
  <c r="AJ80" i="9"/>
  <c r="AK80" i="9" s="1"/>
  <c r="O80" i="19"/>
  <c r="P80" i="19" s="1"/>
  <c r="L80" i="17"/>
  <c r="M80" i="17" s="1"/>
  <c r="U80" i="15"/>
  <c r="V80" i="15" s="1"/>
  <c r="L81" i="11"/>
  <c r="M81" i="11" s="1"/>
  <c r="AJ80" i="17"/>
  <c r="AK80" i="17" s="1"/>
  <c r="AJ81" i="11"/>
  <c r="AK81" i="11" s="1"/>
  <c r="AG80" i="18"/>
  <c r="AH80" i="18" s="1"/>
  <c r="AG80" i="16"/>
  <c r="AH80" i="16" s="1"/>
  <c r="L80" i="15"/>
  <c r="M80" i="15" s="1"/>
  <c r="AA80" i="13"/>
  <c r="AB80" i="13" s="1"/>
  <c r="AA80" i="12"/>
  <c r="AB80" i="12" s="1"/>
  <c r="AA80" i="10"/>
  <c r="AB80" i="10" s="1"/>
  <c r="L80" i="9"/>
  <c r="M80" i="9" s="1"/>
  <c r="AD80" i="22"/>
  <c r="AE80" i="22" s="1"/>
  <c r="I80" i="18"/>
  <c r="J80" i="18" s="1"/>
  <c r="U80" i="16"/>
  <c r="V80" i="16" s="1"/>
  <c r="C80" i="15"/>
  <c r="D80" i="15" s="1"/>
  <c r="O80" i="13"/>
  <c r="P80" i="13" s="1"/>
  <c r="C80" i="9"/>
  <c r="D80" i="9" s="1"/>
  <c r="K27" i="29"/>
  <c r="H27" i="29"/>
  <c r="K27" i="25"/>
  <c r="H27" i="25"/>
  <c r="K27" i="30"/>
  <c r="H27" i="30"/>
  <c r="H27" i="32"/>
  <c r="K27" i="32"/>
  <c r="H27" i="36"/>
  <c r="K27" i="36"/>
  <c r="K27" i="41"/>
  <c r="H27" i="41"/>
  <c r="AF28" i="18"/>
  <c r="K26" i="29"/>
  <c r="H26" i="29"/>
  <c r="H26" i="36"/>
  <c r="K26" i="36"/>
  <c r="K26" i="46"/>
  <c r="H26" i="46"/>
  <c r="K26" i="48"/>
  <c r="H26" i="48"/>
  <c r="P93" i="26"/>
  <c r="S93" i="37"/>
  <c r="H27" i="15"/>
  <c r="K27" i="15"/>
  <c r="D93" i="20"/>
  <c r="W28" i="17"/>
  <c r="V93" i="18"/>
  <c r="Q28" i="17"/>
  <c r="Q28" i="18"/>
  <c r="E28" i="19"/>
  <c r="BL23" i="4"/>
  <c r="K28" i="10"/>
  <c r="AI28" i="13"/>
  <c r="X8" i="4" s="1"/>
  <c r="Y8" i="4" s="1"/>
  <c r="AL28" i="19"/>
  <c r="AV23" i="4" s="1"/>
  <c r="AC28" i="9"/>
  <c r="AI28" i="10"/>
  <c r="L8" i="4" s="1"/>
  <c r="M8" i="4" s="1"/>
  <c r="Z29" i="11"/>
  <c r="N28" i="12"/>
  <c r="Z28" i="13"/>
  <c r="E28" i="15"/>
  <c r="AC28" i="15"/>
  <c r="AC28" i="16"/>
  <c r="AN23" i="4"/>
  <c r="Z28" i="22"/>
  <c r="W28" i="22"/>
  <c r="BL8" i="4"/>
  <c r="BM8" i="4" s="1"/>
  <c r="W28" i="24"/>
  <c r="AC28" i="25"/>
  <c r="H25" i="19"/>
  <c r="K25" i="19"/>
  <c r="Z28" i="20"/>
  <c r="AC28" i="21"/>
  <c r="H25" i="24"/>
  <c r="K25" i="24"/>
  <c r="AF28" i="24"/>
  <c r="E28" i="20"/>
  <c r="AL28" i="22"/>
  <c r="BH23" i="4" s="1"/>
  <c r="Z28" i="26"/>
  <c r="N28" i="29"/>
  <c r="AL28" i="29"/>
  <c r="CJ23" i="4" s="1"/>
  <c r="E28" i="31"/>
  <c r="K25" i="25"/>
  <c r="H25" i="25"/>
  <c r="T28" i="26"/>
  <c r="T28" i="27"/>
  <c r="N28" i="30"/>
  <c r="W28" i="31"/>
  <c r="H25" i="26"/>
  <c r="K25" i="26"/>
  <c r="E28" i="28"/>
  <c r="E28" i="29"/>
  <c r="AC28" i="29"/>
  <c r="Q28" i="31"/>
  <c r="E28" i="27"/>
  <c r="AC28" i="27"/>
  <c r="AF28" i="28"/>
  <c r="AI28" i="32"/>
  <c r="CV8" i="4" s="1"/>
  <c r="CW8" i="4" s="1"/>
  <c r="N28" i="34"/>
  <c r="H25" i="32"/>
  <c r="K25" i="32"/>
  <c r="AF28" i="32"/>
  <c r="AL28" i="33"/>
  <c r="CZ23" i="4" s="1"/>
  <c r="H25" i="36"/>
  <c r="K25" i="36"/>
  <c r="AC28" i="33"/>
  <c r="W28" i="36"/>
  <c r="T28" i="35"/>
  <c r="H25" i="37"/>
  <c r="K25" i="37"/>
  <c r="Z28" i="37"/>
  <c r="Q28" i="35"/>
  <c r="E28" i="37"/>
  <c r="N28" i="38"/>
  <c r="W28" i="39"/>
  <c r="AF28" i="43"/>
  <c r="W28" i="38"/>
  <c r="T28" i="40"/>
  <c r="E28" i="42"/>
  <c r="K25" i="39"/>
  <c r="H25" i="39"/>
  <c r="AF28" i="39"/>
  <c r="W28" i="40"/>
  <c r="Q28" i="42"/>
  <c r="AF28" i="42"/>
  <c r="W28" i="41"/>
  <c r="W28" i="42"/>
  <c r="Q28" i="43"/>
  <c r="N28" i="42"/>
  <c r="W28" i="44"/>
  <c r="AF28" i="44"/>
  <c r="W28" i="45"/>
  <c r="AC28" i="44"/>
  <c r="Z28" i="45"/>
  <c r="T28" i="46"/>
  <c r="AC28" i="46"/>
  <c r="AF28" i="46"/>
  <c r="H25" i="47"/>
  <c r="K25" i="47"/>
  <c r="AF28" i="47"/>
  <c r="AI28" i="47"/>
  <c r="FD8" i="4" s="1"/>
  <c r="FE8" i="4" s="1"/>
  <c r="AF28" i="48"/>
  <c r="W28" i="48"/>
  <c r="D93" i="9"/>
  <c r="G93" i="13"/>
  <c r="D93" i="17"/>
  <c r="AE93" i="18"/>
  <c r="M93" i="9"/>
  <c r="V93" i="9"/>
  <c r="AH93" i="10"/>
  <c r="L11" i="4" s="1"/>
  <c r="J93" i="12"/>
  <c r="V93" i="13"/>
  <c r="AB26" i="4"/>
  <c r="AE93" i="17"/>
  <c r="AB93" i="20"/>
  <c r="Y93" i="10"/>
  <c r="AH94" i="11"/>
  <c r="P11" i="4" s="1"/>
  <c r="M93" i="13"/>
  <c r="AH93" i="15"/>
  <c r="AF11" i="4" s="1"/>
  <c r="J93" i="17"/>
  <c r="Y93" i="20"/>
  <c r="AB93" i="21"/>
  <c r="AK93" i="25"/>
  <c r="BT26" i="4" s="1"/>
  <c r="Y93" i="18"/>
  <c r="G93" i="20"/>
  <c r="V93" i="21"/>
  <c r="AE93" i="22"/>
  <c r="P93" i="24"/>
  <c r="D93" i="18"/>
  <c r="V93" i="19"/>
  <c r="AH93" i="20"/>
  <c r="AZ11" i="4" s="1"/>
  <c r="J93" i="22"/>
  <c r="Y93" i="25"/>
  <c r="J93" i="28"/>
  <c r="P93" i="29"/>
  <c r="AH93" i="30"/>
  <c r="CN11" i="4" s="1"/>
  <c r="G93" i="26"/>
  <c r="P93" i="27"/>
  <c r="AK93" i="28"/>
  <c r="CF26" i="4" s="1"/>
  <c r="G93" i="30"/>
  <c r="M93" i="24"/>
  <c r="AB93" i="26"/>
  <c r="AE93" i="27"/>
  <c r="J93" i="29"/>
  <c r="AH93" i="25"/>
  <c r="BT11" i="4" s="1"/>
  <c r="V93" i="27"/>
  <c r="AE93" i="28"/>
  <c r="D93" i="31"/>
  <c r="S93" i="32"/>
  <c r="AH93" i="33"/>
  <c r="CZ11" i="4" s="1"/>
  <c r="J93" i="32"/>
  <c r="Y93" i="33"/>
  <c r="J93" i="31"/>
  <c r="Y93" i="32"/>
  <c r="AB93" i="33"/>
  <c r="AK93" i="31"/>
  <c r="CR26" i="4" s="1"/>
  <c r="G93" i="33"/>
  <c r="G93" i="35"/>
  <c r="AE93" i="34"/>
  <c r="M93" i="36"/>
  <c r="V93" i="34"/>
  <c r="AB93" i="35"/>
  <c r="D93" i="34"/>
  <c r="V93" i="35"/>
  <c r="AH93" i="36"/>
  <c r="DL11" i="4" s="1"/>
  <c r="D93" i="39"/>
  <c r="AK93" i="42"/>
  <c r="EJ26" i="4" s="1"/>
  <c r="M93" i="38"/>
  <c r="S93" i="39"/>
  <c r="P93" i="37"/>
  <c r="AB93" i="38"/>
  <c r="AH93" i="41"/>
  <c r="EF11" i="4" s="1"/>
  <c r="AH93" i="37"/>
  <c r="DP11" i="4" s="1"/>
  <c r="M93" i="39"/>
  <c r="D93" i="41"/>
  <c r="AB93" i="40"/>
  <c r="D93" i="42"/>
  <c r="S93" i="40"/>
  <c r="AB93" i="41"/>
  <c r="J93" i="40"/>
  <c r="V93" i="41"/>
  <c r="AH93" i="42"/>
  <c r="EJ11" i="4" s="1"/>
  <c r="M93" i="44"/>
  <c r="P93" i="43"/>
  <c r="AB93" i="44"/>
  <c r="AK93" i="43"/>
  <c r="EN26" i="4" s="1"/>
  <c r="V93" i="43"/>
  <c r="AH93" i="44"/>
  <c r="ER11" i="4" s="1"/>
  <c r="S93" i="46"/>
  <c r="AE93" i="46"/>
  <c r="AK93" i="45"/>
  <c r="EV26" i="4" s="1"/>
  <c r="AB93" i="45"/>
  <c r="V93" i="46"/>
  <c r="M93" i="46"/>
  <c r="AK93" i="47"/>
  <c r="FD26" i="4" s="1"/>
  <c r="P93" i="48"/>
  <c r="S93" i="48"/>
  <c r="AB93" i="48"/>
  <c r="AE93" i="48"/>
  <c r="J93" i="15"/>
  <c r="J93" i="30"/>
  <c r="K26" i="18"/>
  <c r="H26" i="18"/>
  <c r="K28" i="11"/>
  <c r="H28" i="11"/>
  <c r="H27" i="27"/>
  <c r="K27" i="27"/>
  <c r="K27" i="31"/>
  <c r="H27" i="31"/>
  <c r="K27" i="28"/>
  <c r="H27" i="28"/>
  <c r="K27" i="34"/>
  <c r="H27" i="34"/>
  <c r="H26" i="9"/>
  <c r="K26" i="9"/>
  <c r="K26" i="22"/>
  <c r="H26" i="22"/>
  <c r="H26" i="20"/>
  <c r="K26" i="20"/>
  <c r="K26" i="25"/>
  <c r="H26" i="25"/>
  <c r="K26" i="28"/>
  <c r="H26" i="28"/>
  <c r="K26" i="31"/>
  <c r="H26" i="31"/>
  <c r="K26" i="34"/>
  <c r="H26" i="34"/>
  <c r="H26" i="32"/>
  <c r="K26" i="32"/>
  <c r="H26" i="37"/>
  <c r="K26" i="37"/>
  <c r="K26" i="43"/>
  <c r="H26" i="43"/>
  <c r="H26" i="47"/>
  <c r="K26" i="47"/>
  <c r="P93" i="12"/>
  <c r="S93" i="9"/>
  <c r="AF28" i="20"/>
  <c r="S93" i="15"/>
  <c r="T28" i="15"/>
  <c r="Z28" i="17"/>
  <c r="W28" i="18"/>
  <c r="T28" i="19"/>
  <c r="T28" i="10"/>
  <c r="N28" i="16"/>
  <c r="T28" i="17"/>
  <c r="Q28" i="20"/>
  <c r="AL28" i="9"/>
  <c r="H23" i="4" s="1"/>
  <c r="K26" i="11"/>
  <c r="H26" i="11"/>
  <c r="AF29" i="11"/>
  <c r="AC28" i="12"/>
  <c r="AI28" i="15"/>
  <c r="AF8" i="4" s="1"/>
  <c r="AG8" i="4" s="1"/>
  <c r="K25" i="18"/>
  <c r="H25" i="18"/>
  <c r="N28" i="20"/>
  <c r="Q28" i="21"/>
  <c r="AF28" i="22"/>
  <c r="E28" i="24"/>
  <c r="AC28" i="24"/>
  <c r="T28" i="25"/>
  <c r="Q28" i="19"/>
  <c r="AI28" i="20"/>
  <c r="AZ8" i="4" s="1"/>
  <c r="BA8" i="4" s="1"/>
  <c r="N28" i="24"/>
  <c r="AL28" i="24"/>
  <c r="BP23" i="4" s="1"/>
  <c r="T28" i="20"/>
  <c r="T28" i="29"/>
  <c r="E28" i="30"/>
  <c r="N28" i="31"/>
  <c r="W28" i="25"/>
  <c r="Z28" i="27"/>
  <c r="T28" i="28"/>
  <c r="AC28" i="30"/>
  <c r="AF28" i="31"/>
  <c r="N28" i="26"/>
  <c r="N28" i="28"/>
  <c r="AI28" i="29"/>
  <c r="CJ8" i="4" s="1"/>
  <c r="CK8" i="4" s="1"/>
  <c r="Z28" i="31"/>
  <c r="AI28" i="27"/>
  <c r="CB8" i="4" s="1"/>
  <c r="CC8" i="4" s="1"/>
  <c r="T28" i="31"/>
  <c r="Q28" i="32"/>
  <c r="K28" i="33"/>
  <c r="T28" i="34"/>
  <c r="W28" i="33"/>
  <c r="AC28" i="34"/>
  <c r="N28" i="32"/>
  <c r="K25" i="34"/>
  <c r="H25" i="34"/>
  <c r="AF28" i="36"/>
  <c r="E28" i="36"/>
  <c r="AC28" i="36"/>
  <c r="Z28" i="35"/>
  <c r="Q28" i="37"/>
  <c r="W28" i="35"/>
  <c r="T28" i="37"/>
  <c r="T28" i="38"/>
  <c r="T28" i="41"/>
  <c r="E28" i="39"/>
  <c r="AC28" i="39"/>
  <c r="AI28" i="40"/>
  <c r="EB8" i="4" s="1"/>
  <c r="EC8" i="4" s="1"/>
  <c r="E28" i="38"/>
  <c r="AC28" i="38"/>
  <c r="AC28" i="40"/>
  <c r="N28" i="43"/>
  <c r="N28" i="39"/>
  <c r="AL28" i="40"/>
  <c r="EB23" i="4" s="1"/>
  <c r="T28" i="43"/>
  <c r="E28" i="41"/>
  <c r="AC28" i="41"/>
  <c r="AI28" i="42"/>
  <c r="EJ8" i="4" s="1"/>
  <c r="EK8" i="4" s="1"/>
  <c r="W28" i="43"/>
  <c r="Z28" i="42"/>
  <c r="E28" i="45"/>
  <c r="AC28" i="45"/>
  <c r="AI28" i="44"/>
  <c r="ER8" i="4" s="1"/>
  <c r="ES8" i="4" s="1"/>
  <c r="K25" i="45"/>
  <c r="H25" i="45"/>
  <c r="AF28" i="45"/>
  <c r="AI28" i="46"/>
  <c r="EZ8" i="4" s="1"/>
  <c r="FA8" i="4" s="1"/>
  <c r="N28" i="47"/>
  <c r="AL28" i="47"/>
  <c r="FD23" i="4" s="1"/>
  <c r="Q28" i="47"/>
  <c r="N28" i="48"/>
  <c r="E28" i="48"/>
  <c r="AC28" i="48"/>
  <c r="AK93" i="9"/>
  <c r="H26" i="4" s="1"/>
  <c r="AB11" i="4"/>
  <c r="J93" i="16"/>
  <c r="P93" i="17"/>
  <c r="P93" i="20"/>
  <c r="AE93" i="9"/>
  <c r="G94" i="11"/>
  <c r="V93" i="12"/>
  <c r="AH93" i="13"/>
  <c r="X11" i="4" s="1"/>
  <c r="P93" i="15"/>
  <c r="AK93" i="16"/>
  <c r="AJ26" i="4" s="1"/>
  <c r="J93" i="18"/>
  <c r="S93" i="21"/>
  <c r="AE93" i="10"/>
  <c r="P93" i="9"/>
  <c r="AK93" i="10"/>
  <c r="L26" i="4" s="1"/>
  <c r="M93" i="12"/>
  <c r="Y93" i="13"/>
  <c r="D93" i="16"/>
  <c r="V93" i="17"/>
  <c r="AE93" i="21"/>
  <c r="Y93" i="19"/>
  <c r="AK93" i="20"/>
  <c r="AZ26" i="4" s="1"/>
  <c r="M93" i="22"/>
  <c r="AH93" i="24"/>
  <c r="BP11" i="4" s="1"/>
  <c r="AK93" i="18"/>
  <c r="AR26" i="4" s="1"/>
  <c r="S93" i="20"/>
  <c r="AH93" i="21"/>
  <c r="BD11" i="4" s="1"/>
  <c r="AK93" i="24"/>
  <c r="BP26" i="4" s="1"/>
  <c r="P93" i="18"/>
  <c r="AE93" i="19"/>
  <c r="M93" i="21"/>
  <c r="V93" i="22"/>
  <c r="BL26" i="4"/>
  <c r="M93" i="27"/>
  <c r="V93" i="28"/>
  <c r="AB93" i="29"/>
  <c r="AE93" i="31"/>
  <c r="D93" i="25"/>
  <c r="AB93" i="27"/>
  <c r="G93" i="29"/>
  <c r="V93" i="24"/>
  <c r="AE93" i="25"/>
  <c r="AK93" i="26"/>
  <c r="BX26" i="4" s="1"/>
  <c r="D93" i="28"/>
  <c r="V93" i="29"/>
  <c r="G93" i="31"/>
  <c r="AH93" i="27"/>
  <c r="CB11" i="4" s="1"/>
  <c r="M93" i="29"/>
  <c r="P93" i="31"/>
  <c r="AE93" i="32"/>
  <c r="Y93" i="34"/>
  <c r="V93" i="32"/>
  <c r="AK93" i="33"/>
  <c r="CZ26" i="4" s="1"/>
  <c r="V93" i="31"/>
  <c r="AK93" i="32"/>
  <c r="CV26" i="4" s="1"/>
  <c r="G93" i="36"/>
  <c r="D93" i="32"/>
  <c r="S93" i="33"/>
  <c r="S93" i="36"/>
  <c r="M93" i="35"/>
  <c r="Y93" i="36"/>
  <c r="AH93" i="34"/>
  <c r="DD11" i="4" s="1"/>
  <c r="D93" i="36"/>
  <c r="P93" i="34"/>
  <c r="AH93" i="35"/>
  <c r="DH11" i="4" s="1"/>
  <c r="J93" i="38"/>
  <c r="P93" i="39"/>
  <c r="Y93" i="38"/>
  <c r="AE93" i="39"/>
  <c r="J93" i="39"/>
  <c r="M93" i="42"/>
  <c r="G93" i="38"/>
  <c r="Y93" i="39"/>
  <c r="Y93" i="42"/>
  <c r="P93" i="42"/>
  <c r="AE93" i="40"/>
  <c r="G93" i="42"/>
  <c r="V93" i="40"/>
  <c r="Y93" i="44"/>
  <c r="AE93" i="43"/>
  <c r="G93" i="45"/>
  <c r="J93" i="45"/>
  <c r="Y93" i="47"/>
  <c r="D93" i="46"/>
  <c r="AH93" i="46"/>
  <c r="EZ11" i="4" s="1"/>
  <c r="Y93" i="46"/>
  <c r="P93" i="46"/>
  <c r="G93" i="47"/>
  <c r="J93" i="47"/>
  <c r="AK93" i="48"/>
  <c r="FH26" i="4" s="1"/>
  <c r="AF28" i="12"/>
  <c r="Q28" i="6"/>
  <c r="Z28" i="6"/>
  <c r="W28" i="6"/>
  <c r="AF28" i="6"/>
  <c r="T28" i="6"/>
  <c r="AI28" i="6"/>
  <c r="D8" i="4" s="1"/>
  <c r="E8" i="4" s="1"/>
  <c r="AD79" i="6"/>
  <c r="AE79" i="6" s="1"/>
  <c r="U79" i="6"/>
  <c r="V79" i="6" s="1"/>
  <c r="L79" i="6"/>
  <c r="M79" i="6" s="1"/>
  <c r="C79" i="6"/>
  <c r="D79" i="6" s="1"/>
  <c r="AJ79" i="6"/>
  <c r="AK79" i="6" s="1"/>
  <c r="AA79" i="6"/>
  <c r="AB79" i="6" s="1"/>
  <c r="F79" i="6"/>
  <c r="G79" i="6" s="1"/>
  <c r="AG79" i="6"/>
  <c r="AH79" i="6" s="1"/>
  <c r="O79" i="6"/>
  <c r="P79" i="6" s="1"/>
  <c r="I79" i="6"/>
  <c r="J79" i="6" s="1"/>
  <c r="X79" i="6"/>
  <c r="Y79" i="6" s="1"/>
  <c r="R79" i="6"/>
  <c r="S79" i="6" s="1"/>
  <c r="K26" i="6"/>
  <c r="H26" i="6"/>
  <c r="AJ80" i="6"/>
  <c r="AK80" i="6" s="1"/>
  <c r="AA80" i="6"/>
  <c r="AB80" i="6" s="1"/>
  <c r="AG80" i="6"/>
  <c r="AH80" i="6" s="1"/>
  <c r="X80" i="6"/>
  <c r="Y80" i="6" s="1"/>
  <c r="O80" i="6"/>
  <c r="P80" i="6" s="1"/>
  <c r="R80" i="6"/>
  <c r="S80" i="6" s="1"/>
  <c r="I80" i="6"/>
  <c r="J80" i="6" s="1"/>
  <c r="U80" i="6"/>
  <c r="V80" i="6" s="1"/>
  <c r="L80" i="6"/>
  <c r="M80" i="6" s="1"/>
  <c r="F80" i="6"/>
  <c r="G80" i="6" s="1"/>
  <c r="AD80" i="6"/>
  <c r="AE80" i="6" s="1"/>
  <c r="C80" i="6"/>
  <c r="D80" i="6" s="1"/>
  <c r="AD89" i="6"/>
  <c r="AE89" i="6" s="1"/>
  <c r="U89" i="6"/>
  <c r="V89" i="6" s="1"/>
  <c r="I89" i="6"/>
  <c r="J89" i="6" s="1"/>
  <c r="AJ89" i="6"/>
  <c r="AK89" i="6" s="1"/>
  <c r="AA89" i="6"/>
  <c r="AB89" i="6" s="1"/>
  <c r="R89" i="6"/>
  <c r="S89" i="6" s="1"/>
  <c r="F89" i="6"/>
  <c r="G89" i="6" s="1"/>
  <c r="AG89" i="6"/>
  <c r="AH89" i="6" s="1"/>
  <c r="L89" i="6"/>
  <c r="M89" i="6" s="1"/>
  <c r="X89" i="6"/>
  <c r="Y89" i="6" s="1"/>
  <c r="O89" i="6"/>
  <c r="P89" i="6" s="1"/>
  <c r="C89" i="6"/>
  <c r="D89" i="6" s="1"/>
  <c r="K27" i="6"/>
  <c r="H27" i="6"/>
  <c r="AC28" i="6"/>
  <c r="R78" i="6"/>
  <c r="S78" i="6" s="1"/>
  <c r="I78" i="6"/>
  <c r="J78" i="6" s="1"/>
  <c r="AG78" i="6"/>
  <c r="AH78" i="6" s="1"/>
  <c r="X78" i="6"/>
  <c r="Y78" i="6" s="1"/>
  <c r="O78" i="6"/>
  <c r="P78" i="6" s="1"/>
  <c r="AD78" i="6"/>
  <c r="AE78" i="6" s="1"/>
  <c r="L78" i="6"/>
  <c r="M78" i="6" s="1"/>
  <c r="AA78" i="6"/>
  <c r="AB78" i="6" s="1"/>
  <c r="F78" i="6"/>
  <c r="G78" i="6" s="1"/>
  <c r="U78" i="6"/>
  <c r="V78" i="6" s="1"/>
  <c r="C78" i="6"/>
  <c r="D78" i="6" s="1"/>
  <c r="AJ78" i="6"/>
  <c r="AK78" i="6" s="1"/>
  <c r="K25" i="6"/>
  <c r="H25" i="6"/>
  <c r="N28" i="6"/>
  <c r="E28" i="6"/>
  <c r="E186" i="3"/>
  <c r="E127" i="3"/>
  <c r="E142" i="3"/>
  <c r="E141" i="3"/>
  <c r="E188" i="3"/>
  <c r="E129" i="3"/>
  <c r="E209" i="3"/>
  <c r="E173" i="3"/>
  <c r="E181" i="3"/>
  <c r="E200" i="3"/>
  <c r="E150" i="3"/>
  <c r="E179" i="3"/>
  <c r="E193" i="3"/>
  <c r="E156" i="3"/>
  <c r="E180" i="3"/>
  <c r="E172" i="3"/>
  <c r="E195" i="3"/>
  <c r="E210" i="3"/>
  <c r="E143" i="3"/>
  <c r="E207" i="3"/>
  <c r="E149" i="3"/>
  <c r="E151" i="3" s="1"/>
  <c r="E163" i="3"/>
  <c r="E164" i="3"/>
  <c r="E165" i="3"/>
  <c r="E161" i="3"/>
  <c r="E135" i="3"/>
  <c r="E119" i="3"/>
  <c r="E112" i="3"/>
  <c r="E98" i="3"/>
  <c r="E103" i="3"/>
  <c r="E97" i="3"/>
  <c r="E99" i="3"/>
  <c r="E122" i="3"/>
  <c r="E100" i="3"/>
  <c r="E111" i="3"/>
  <c r="E109" i="3"/>
  <c r="E114" i="3"/>
  <c r="E101" i="3"/>
  <c r="E108" i="3"/>
  <c r="E110" i="3"/>
  <c r="E120" i="3"/>
  <c r="E88" i="3"/>
  <c r="E79" i="3"/>
  <c r="E81" i="3"/>
  <c r="E89" i="3"/>
  <c r="E90" i="3"/>
  <c r="E87" i="3"/>
  <c r="E92" i="3"/>
  <c r="F70" i="3"/>
  <c r="G70" i="3" s="1"/>
  <c r="E80" i="3"/>
  <c r="F60" i="3"/>
  <c r="G60" i="3" s="1"/>
  <c r="F55" i="3"/>
  <c r="G55" i="3" s="1"/>
  <c r="F51" i="3"/>
  <c r="G51" i="3" s="1"/>
  <c r="F59" i="3"/>
  <c r="G59" i="3" s="1"/>
  <c r="F39" i="3"/>
  <c r="G39" i="3" s="1"/>
  <c r="F44" i="3"/>
  <c r="G44" i="3" s="1"/>
  <c r="P8" i="4" l="1"/>
  <c r="Q8" i="4" s="1"/>
  <c r="C35" i="46"/>
  <c r="D35" i="46" s="1"/>
  <c r="F35" i="46"/>
  <c r="G35" i="46" s="1"/>
  <c r="I35" i="46"/>
  <c r="J35" i="46" s="1"/>
  <c r="L35" i="46"/>
  <c r="M35" i="46" s="1"/>
  <c r="O35" i="46"/>
  <c r="P35" i="46" s="1"/>
  <c r="R35" i="46"/>
  <c r="S35" i="46" s="1"/>
  <c r="U35" i="46"/>
  <c r="V35" i="46" s="1"/>
  <c r="X35" i="46"/>
  <c r="Y35" i="46" s="1"/>
  <c r="AA35" i="46"/>
  <c r="AB35" i="46" s="1"/>
  <c r="AD35" i="46"/>
  <c r="AE35" i="46" s="1"/>
  <c r="AG35" i="46"/>
  <c r="AH35" i="46" s="1"/>
  <c r="AJ35" i="46"/>
  <c r="AK35" i="46" s="1"/>
  <c r="E182" i="3"/>
  <c r="E144" i="3"/>
  <c r="F156" i="3"/>
  <c r="G156" i="3" s="1"/>
  <c r="F136" i="3"/>
  <c r="G136" i="3" s="1"/>
  <c r="E174" i="3"/>
  <c r="H28" i="13"/>
  <c r="F66" i="3"/>
  <c r="G66" i="3" s="1"/>
  <c r="H28" i="42"/>
  <c r="H28" i="40"/>
  <c r="K28" i="16"/>
  <c r="H28" i="33"/>
  <c r="E189" i="3"/>
  <c r="F186" i="3" s="1"/>
  <c r="G186" i="3" s="1"/>
  <c r="H28" i="17"/>
  <c r="H28" i="10"/>
  <c r="H28" i="39"/>
  <c r="K28" i="45"/>
  <c r="K28" i="21"/>
  <c r="K28" i="26"/>
  <c r="H28" i="21"/>
  <c r="H28" i="12"/>
  <c r="E130" i="3"/>
  <c r="F127" i="3" s="1"/>
  <c r="G127" i="3" s="1"/>
  <c r="L56" i="48" s="1"/>
  <c r="M56" i="48" s="1"/>
  <c r="K28" i="36"/>
  <c r="H28" i="45"/>
  <c r="H28" i="24"/>
  <c r="K28" i="12"/>
  <c r="H28" i="34"/>
  <c r="H29" i="11"/>
  <c r="K28" i="24"/>
  <c r="K28" i="18"/>
  <c r="H28" i="19"/>
  <c r="H28" i="26"/>
  <c r="Y81" i="19"/>
  <c r="F142" i="3"/>
  <c r="G142" i="3" s="1"/>
  <c r="D81" i="6"/>
  <c r="AB81" i="15"/>
  <c r="Y81" i="6"/>
  <c r="K28" i="39"/>
  <c r="K28" i="38"/>
  <c r="K28" i="37"/>
  <c r="K29" i="11"/>
  <c r="AG40" i="48"/>
  <c r="AH40" i="48" s="1"/>
  <c r="AA40" i="48"/>
  <c r="AB40" i="48" s="1"/>
  <c r="U40" i="48"/>
  <c r="V40" i="48" s="1"/>
  <c r="O40" i="48"/>
  <c r="P40" i="48" s="1"/>
  <c r="I40" i="48"/>
  <c r="J40" i="48" s="1"/>
  <c r="C40" i="48"/>
  <c r="D40" i="48" s="1"/>
  <c r="AG40" i="47"/>
  <c r="AH40" i="47" s="1"/>
  <c r="AA40" i="47"/>
  <c r="AB40" i="47" s="1"/>
  <c r="U40" i="47"/>
  <c r="V40" i="47" s="1"/>
  <c r="O40" i="47"/>
  <c r="P40" i="47" s="1"/>
  <c r="AD40" i="48"/>
  <c r="AE40" i="48" s="1"/>
  <c r="R40" i="48"/>
  <c r="S40" i="48" s="1"/>
  <c r="F40" i="48"/>
  <c r="G40" i="48" s="1"/>
  <c r="L40" i="48"/>
  <c r="M40" i="48" s="1"/>
  <c r="X40" i="47"/>
  <c r="Y40" i="47" s="1"/>
  <c r="I40" i="47"/>
  <c r="J40" i="47" s="1"/>
  <c r="C40" i="47"/>
  <c r="D40" i="47" s="1"/>
  <c r="AD40" i="47"/>
  <c r="AE40" i="47" s="1"/>
  <c r="AG40" i="46"/>
  <c r="AH40" i="46" s="1"/>
  <c r="R40" i="46"/>
  <c r="S40" i="46" s="1"/>
  <c r="I40" i="46"/>
  <c r="J40" i="46" s="1"/>
  <c r="AJ40" i="48"/>
  <c r="AK40" i="48" s="1"/>
  <c r="AJ40" i="47"/>
  <c r="AK40" i="47" s="1"/>
  <c r="L40" i="47"/>
  <c r="M40" i="47" s="1"/>
  <c r="F40" i="47"/>
  <c r="G40" i="47" s="1"/>
  <c r="X40" i="46"/>
  <c r="Y40" i="46" s="1"/>
  <c r="O40" i="46"/>
  <c r="P40" i="46" s="1"/>
  <c r="X40" i="48"/>
  <c r="Y40" i="48" s="1"/>
  <c r="AD40" i="46"/>
  <c r="AE40" i="46" s="1"/>
  <c r="AA40" i="46"/>
  <c r="AB40" i="46" s="1"/>
  <c r="L40" i="46"/>
  <c r="M40" i="46" s="1"/>
  <c r="U40" i="46"/>
  <c r="V40" i="46" s="1"/>
  <c r="F40" i="46"/>
  <c r="G40" i="46" s="1"/>
  <c r="R40" i="47"/>
  <c r="S40" i="47" s="1"/>
  <c r="AJ40" i="46"/>
  <c r="AK40" i="46" s="1"/>
  <c r="C40" i="46"/>
  <c r="D40" i="46" s="1"/>
  <c r="AG40" i="45"/>
  <c r="AH40" i="45" s="1"/>
  <c r="U40" i="45"/>
  <c r="V40" i="45" s="1"/>
  <c r="I40" i="45"/>
  <c r="J40" i="45" s="1"/>
  <c r="AA40" i="44"/>
  <c r="AB40" i="44" s="1"/>
  <c r="R40" i="44"/>
  <c r="S40" i="44" s="1"/>
  <c r="C40" i="44"/>
  <c r="D40" i="44" s="1"/>
  <c r="AD40" i="45"/>
  <c r="AE40" i="45" s="1"/>
  <c r="R40" i="45"/>
  <c r="S40" i="45" s="1"/>
  <c r="F40" i="45"/>
  <c r="G40" i="45" s="1"/>
  <c r="AG40" i="44"/>
  <c r="AH40" i="44" s="1"/>
  <c r="X40" i="44"/>
  <c r="Y40" i="44" s="1"/>
  <c r="I40" i="44"/>
  <c r="J40" i="44" s="1"/>
  <c r="AA40" i="45"/>
  <c r="AB40" i="45" s="1"/>
  <c r="O40" i="45"/>
  <c r="P40" i="45" s="1"/>
  <c r="C40" i="45"/>
  <c r="D40" i="45" s="1"/>
  <c r="AD40" i="44"/>
  <c r="AE40" i="44" s="1"/>
  <c r="O40" i="44"/>
  <c r="P40" i="44" s="1"/>
  <c r="F40" i="44"/>
  <c r="G40" i="44" s="1"/>
  <c r="AJ40" i="45"/>
  <c r="AK40" i="45" s="1"/>
  <c r="X40" i="45"/>
  <c r="Y40" i="45" s="1"/>
  <c r="L40" i="45"/>
  <c r="M40" i="45" s="1"/>
  <c r="AJ40" i="44"/>
  <c r="AK40" i="44" s="1"/>
  <c r="U40" i="44"/>
  <c r="V40" i="44" s="1"/>
  <c r="L40" i="44"/>
  <c r="M40" i="44" s="1"/>
  <c r="AJ40" i="42"/>
  <c r="AK40" i="42" s="1"/>
  <c r="X40" i="42"/>
  <c r="Y40" i="42" s="1"/>
  <c r="L40" i="42"/>
  <c r="M40" i="42" s="1"/>
  <c r="AG40" i="43"/>
  <c r="AH40" i="43" s="1"/>
  <c r="AA40" i="43"/>
  <c r="AB40" i="43" s="1"/>
  <c r="U40" i="43"/>
  <c r="V40" i="43" s="1"/>
  <c r="O40" i="43"/>
  <c r="P40" i="43" s="1"/>
  <c r="I40" i="43"/>
  <c r="J40" i="43" s="1"/>
  <c r="C40" i="43"/>
  <c r="D40" i="43" s="1"/>
  <c r="AG40" i="42"/>
  <c r="AH40" i="42" s="1"/>
  <c r="U40" i="42"/>
  <c r="V40" i="42" s="1"/>
  <c r="I40" i="42"/>
  <c r="J40" i="42" s="1"/>
  <c r="AG40" i="41"/>
  <c r="AH40" i="41" s="1"/>
  <c r="AA40" i="41"/>
  <c r="AB40" i="41" s="1"/>
  <c r="U40" i="41"/>
  <c r="V40" i="41" s="1"/>
  <c r="O40" i="41"/>
  <c r="P40" i="41" s="1"/>
  <c r="I40" i="41"/>
  <c r="J40" i="41" s="1"/>
  <c r="C40" i="41"/>
  <c r="D40" i="41" s="1"/>
  <c r="AD40" i="42"/>
  <c r="AE40" i="42" s="1"/>
  <c r="R40" i="42"/>
  <c r="S40" i="42" s="1"/>
  <c r="F40" i="42"/>
  <c r="G40" i="42" s="1"/>
  <c r="AJ40" i="43"/>
  <c r="AK40" i="43" s="1"/>
  <c r="AD40" i="43"/>
  <c r="AE40" i="43" s="1"/>
  <c r="X40" i="43"/>
  <c r="Y40" i="43" s="1"/>
  <c r="R40" i="43"/>
  <c r="S40" i="43" s="1"/>
  <c r="L40" i="43"/>
  <c r="M40" i="43" s="1"/>
  <c r="F40" i="43"/>
  <c r="G40" i="43" s="1"/>
  <c r="AA40" i="42"/>
  <c r="AB40" i="42" s="1"/>
  <c r="X40" i="41"/>
  <c r="Y40" i="41" s="1"/>
  <c r="AJ40" i="40"/>
  <c r="AK40" i="40" s="1"/>
  <c r="U40" i="40"/>
  <c r="V40" i="40" s="1"/>
  <c r="L40" i="40"/>
  <c r="M40" i="40" s="1"/>
  <c r="AJ40" i="39"/>
  <c r="AK40" i="39" s="1"/>
  <c r="AD40" i="39"/>
  <c r="AE40" i="39" s="1"/>
  <c r="X40" i="39"/>
  <c r="Y40" i="39" s="1"/>
  <c r="R40" i="39"/>
  <c r="S40" i="39" s="1"/>
  <c r="L40" i="39"/>
  <c r="M40" i="39" s="1"/>
  <c r="F40" i="39"/>
  <c r="G40" i="39" s="1"/>
  <c r="AG40" i="38"/>
  <c r="AH40" i="38" s="1"/>
  <c r="U40" i="38"/>
  <c r="V40" i="38" s="1"/>
  <c r="I40" i="38"/>
  <c r="J40" i="38" s="1"/>
  <c r="O40" i="42"/>
  <c r="P40" i="42" s="1"/>
  <c r="R40" i="41"/>
  <c r="S40" i="41" s="1"/>
  <c r="AA40" i="40"/>
  <c r="AB40" i="40" s="1"/>
  <c r="R40" i="40"/>
  <c r="S40" i="40" s="1"/>
  <c r="C40" i="40"/>
  <c r="D40" i="40" s="1"/>
  <c r="AD40" i="38"/>
  <c r="AE40" i="38" s="1"/>
  <c r="R40" i="38"/>
  <c r="S40" i="38" s="1"/>
  <c r="F40" i="38"/>
  <c r="G40" i="38" s="1"/>
  <c r="C40" i="42"/>
  <c r="D40" i="42" s="1"/>
  <c r="AJ40" i="41"/>
  <c r="AK40" i="41" s="1"/>
  <c r="L40" i="41"/>
  <c r="M40" i="41" s="1"/>
  <c r="AG40" i="40"/>
  <c r="AH40" i="40" s="1"/>
  <c r="X40" i="40"/>
  <c r="Y40" i="40" s="1"/>
  <c r="I40" i="40"/>
  <c r="J40" i="40" s="1"/>
  <c r="AG40" i="39"/>
  <c r="AH40" i="39" s="1"/>
  <c r="AA40" i="39"/>
  <c r="AB40" i="39" s="1"/>
  <c r="U40" i="39"/>
  <c r="V40" i="39" s="1"/>
  <c r="O40" i="39"/>
  <c r="P40" i="39" s="1"/>
  <c r="I40" i="39"/>
  <c r="J40" i="39" s="1"/>
  <c r="C40" i="39"/>
  <c r="D40" i="39" s="1"/>
  <c r="AA40" i="38"/>
  <c r="AB40" i="38" s="1"/>
  <c r="O40" i="38"/>
  <c r="P40" i="38" s="1"/>
  <c r="C40" i="38"/>
  <c r="D40" i="38" s="1"/>
  <c r="AD40" i="41"/>
  <c r="AE40" i="41" s="1"/>
  <c r="F40" i="41"/>
  <c r="G40" i="41" s="1"/>
  <c r="AD40" i="40"/>
  <c r="AE40" i="40" s="1"/>
  <c r="O40" i="40"/>
  <c r="P40" i="40" s="1"/>
  <c r="F40" i="40"/>
  <c r="G40" i="40" s="1"/>
  <c r="AJ40" i="38"/>
  <c r="AK40" i="38" s="1"/>
  <c r="X40" i="38"/>
  <c r="Y40" i="38" s="1"/>
  <c r="L40" i="38"/>
  <c r="M40" i="38" s="1"/>
  <c r="AD40" i="37"/>
  <c r="AE40" i="37" s="1"/>
  <c r="U40" i="37"/>
  <c r="V40" i="37" s="1"/>
  <c r="L40" i="37"/>
  <c r="M40" i="37" s="1"/>
  <c r="AG40" i="36"/>
  <c r="AH40" i="36" s="1"/>
  <c r="AA40" i="36"/>
  <c r="AB40" i="36" s="1"/>
  <c r="U40" i="36"/>
  <c r="V40" i="36" s="1"/>
  <c r="O40" i="36"/>
  <c r="P40" i="36" s="1"/>
  <c r="I40" i="36"/>
  <c r="J40" i="36" s="1"/>
  <c r="C40" i="36"/>
  <c r="D40" i="36" s="1"/>
  <c r="AG40" i="35"/>
  <c r="AH40" i="35" s="1"/>
  <c r="AA40" i="35"/>
  <c r="AB40" i="35" s="1"/>
  <c r="U40" i="35"/>
  <c r="V40" i="35" s="1"/>
  <c r="O40" i="35"/>
  <c r="P40" i="35" s="1"/>
  <c r="I40" i="35"/>
  <c r="J40" i="35" s="1"/>
  <c r="C40" i="35"/>
  <c r="D40" i="35" s="1"/>
  <c r="AD40" i="34"/>
  <c r="AE40" i="34" s="1"/>
  <c r="U40" i="34"/>
  <c r="V40" i="34" s="1"/>
  <c r="F40" i="34"/>
  <c r="G40" i="34" s="1"/>
  <c r="AA40" i="37"/>
  <c r="AB40" i="37" s="1"/>
  <c r="R40" i="37"/>
  <c r="S40" i="37" s="1"/>
  <c r="I40" i="37"/>
  <c r="J40" i="37" s="1"/>
  <c r="AJ40" i="37"/>
  <c r="AK40" i="37" s="1"/>
  <c r="X40" i="37"/>
  <c r="Y40" i="37" s="1"/>
  <c r="F40" i="37"/>
  <c r="G40" i="37" s="1"/>
  <c r="AJ40" i="36"/>
  <c r="AK40" i="36" s="1"/>
  <c r="AD40" i="36"/>
  <c r="AE40" i="36" s="1"/>
  <c r="X40" i="36"/>
  <c r="Y40" i="36" s="1"/>
  <c r="R40" i="36"/>
  <c r="S40" i="36" s="1"/>
  <c r="L40" i="36"/>
  <c r="M40" i="36" s="1"/>
  <c r="F40" i="36"/>
  <c r="G40" i="36" s="1"/>
  <c r="AJ40" i="35"/>
  <c r="AK40" i="35" s="1"/>
  <c r="AD40" i="35"/>
  <c r="AE40" i="35" s="1"/>
  <c r="X40" i="35"/>
  <c r="Y40" i="35" s="1"/>
  <c r="R40" i="35"/>
  <c r="S40" i="35" s="1"/>
  <c r="L40" i="35"/>
  <c r="M40" i="35" s="1"/>
  <c r="F40" i="35"/>
  <c r="G40" i="35" s="1"/>
  <c r="AG40" i="37"/>
  <c r="AH40" i="37" s="1"/>
  <c r="O40" i="37"/>
  <c r="P40" i="37" s="1"/>
  <c r="C40" i="37"/>
  <c r="D40" i="37" s="1"/>
  <c r="X40" i="34"/>
  <c r="Y40" i="34" s="1"/>
  <c r="O40" i="34"/>
  <c r="P40" i="34" s="1"/>
  <c r="AA40" i="34"/>
  <c r="AB40" i="34" s="1"/>
  <c r="L40" i="34"/>
  <c r="M40" i="34" s="1"/>
  <c r="AG40" i="33"/>
  <c r="AH40" i="33" s="1"/>
  <c r="U40" i="33"/>
  <c r="V40" i="33" s="1"/>
  <c r="I40" i="33"/>
  <c r="J40" i="33" s="1"/>
  <c r="I40" i="34"/>
  <c r="J40" i="34" s="1"/>
  <c r="AD40" i="33"/>
  <c r="AE40" i="33" s="1"/>
  <c r="R40" i="33"/>
  <c r="S40" i="33" s="1"/>
  <c r="F40" i="33"/>
  <c r="G40" i="33" s="1"/>
  <c r="AJ40" i="32"/>
  <c r="AK40" i="32" s="1"/>
  <c r="AD40" i="32"/>
  <c r="AE40" i="32" s="1"/>
  <c r="X40" i="32"/>
  <c r="Y40" i="32" s="1"/>
  <c r="R40" i="32"/>
  <c r="S40" i="32" s="1"/>
  <c r="L40" i="32"/>
  <c r="M40" i="32" s="1"/>
  <c r="F40" i="32"/>
  <c r="G40" i="32" s="1"/>
  <c r="AJ40" i="34"/>
  <c r="AK40" i="34" s="1"/>
  <c r="C40" i="34"/>
  <c r="D40" i="34" s="1"/>
  <c r="AA40" i="33"/>
  <c r="AB40" i="33" s="1"/>
  <c r="O40" i="33"/>
  <c r="P40" i="33" s="1"/>
  <c r="C40" i="33"/>
  <c r="D40" i="33" s="1"/>
  <c r="AG40" i="34"/>
  <c r="AH40" i="34" s="1"/>
  <c r="R40" i="34"/>
  <c r="S40" i="34" s="1"/>
  <c r="AJ40" i="33"/>
  <c r="AK40" i="33" s="1"/>
  <c r="X40" i="33"/>
  <c r="Y40" i="33" s="1"/>
  <c r="L40" i="33"/>
  <c r="M40" i="33" s="1"/>
  <c r="AG40" i="32"/>
  <c r="AH40" i="32" s="1"/>
  <c r="AA40" i="32"/>
  <c r="AB40" i="32" s="1"/>
  <c r="U40" i="32"/>
  <c r="V40" i="32" s="1"/>
  <c r="O40" i="32"/>
  <c r="P40" i="32" s="1"/>
  <c r="I40" i="32"/>
  <c r="J40" i="32" s="1"/>
  <c r="C40" i="32"/>
  <c r="D40" i="32" s="1"/>
  <c r="AG40" i="31"/>
  <c r="AH40" i="31" s="1"/>
  <c r="R40" i="31"/>
  <c r="S40" i="31" s="1"/>
  <c r="I40" i="31"/>
  <c r="J40" i="31" s="1"/>
  <c r="R40" i="30"/>
  <c r="S40" i="30" s="1"/>
  <c r="F40" i="30"/>
  <c r="G40" i="30" s="1"/>
  <c r="AD40" i="28"/>
  <c r="AE40" i="28" s="1"/>
  <c r="U40" i="28"/>
  <c r="V40" i="28" s="1"/>
  <c r="F40" i="28"/>
  <c r="G40" i="28" s="1"/>
  <c r="AJ40" i="27"/>
  <c r="AK40" i="27" s="1"/>
  <c r="AD40" i="27"/>
  <c r="AE40" i="27" s="1"/>
  <c r="X40" i="27"/>
  <c r="Y40" i="27" s="1"/>
  <c r="R40" i="27"/>
  <c r="S40" i="27" s="1"/>
  <c r="L40" i="27"/>
  <c r="M40" i="27" s="1"/>
  <c r="F40" i="27"/>
  <c r="G40" i="27" s="1"/>
  <c r="AJ40" i="26"/>
  <c r="AK40" i="26" s="1"/>
  <c r="O40" i="26"/>
  <c r="P40" i="26" s="1"/>
  <c r="C40" i="26"/>
  <c r="D40" i="26" s="1"/>
  <c r="X40" i="31"/>
  <c r="Y40" i="31" s="1"/>
  <c r="O40" i="31"/>
  <c r="P40" i="31" s="1"/>
  <c r="AJ40" i="30"/>
  <c r="AK40" i="30" s="1"/>
  <c r="AA40" i="30"/>
  <c r="AB40" i="30" s="1"/>
  <c r="O40" i="30"/>
  <c r="P40" i="30" s="1"/>
  <c r="AG40" i="29"/>
  <c r="AH40" i="29" s="1"/>
  <c r="AA40" i="29"/>
  <c r="AB40" i="29" s="1"/>
  <c r="U40" i="29"/>
  <c r="V40" i="29" s="1"/>
  <c r="O40" i="29"/>
  <c r="P40" i="29" s="1"/>
  <c r="I40" i="29"/>
  <c r="J40" i="29" s="1"/>
  <c r="C40" i="29"/>
  <c r="D40" i="29" s="1"/>
  <c r="AJ40" i="28"/>
  <c r="AK40" i="28" s="1"/>
  <c r="AA40" i="28"/>
  <c r="AB40" i="28" s="1"/>
  <c r="L40" i="28"/>
  <c r="M40" i="28" s="1"/>
  <c r="C40" i="28"/>
  <c r="D40" i="28" s="1"/>
  <c r="AG40" i="26"/>
  <c r="AH40" i="26" s="1"/>
  <c r="X40" i="26"/>
  <c r="Y40" i="26" s="1"/>
  <c r="L40" i="26"/>
  <c r="M40" i="26" s="1"/>
  <c r="X40" i="25"/>
  <c r="Y40" i="25" s="1"/>
  <c r="O40" i="25"/>
  <c r="P40" i="25" s="1"/>
  <c r="AD40" i="31"/>
  <c r="AE40" i="31" s="1"/>
  <c r="U40" i="31"/>
  <c r="V40" i="31" s="1"/>
  <c r="F40" i="31"/>
  <c r="G40" i="31" s="1"/>
  <c r="AG40" i="30"/>
  <c r="AH40" i="30" s="1"/>
  <c r="X40" i="30"/>
  <c r="Y40" i="30" s="1"/>
  <c r="L40" i="30"/>
  <c r="M40" i="30" s="1"/>
  <c r="C40" i="30"/>
  <c r="D40" i="30" s="1"/>
  <c r="AG40" i="28"/>
  <c r="AH40" i="28" s="1"/>
  <c r="R40" i="28"/>
  <c r="S40" i="28" s="1"/>
  <c r="I40" i="28"/>
  <c r="J40" i="28" s="1"/>
  <c r="AG40" i="27"/>
  <c r="AH40" i="27" s="1"/>
  <c r="AA40" i="27"/>
  <c r="AB40" i="27" s="1"/>
  <c r="U40" i="27"/>
  <c r="V40" i="27" s="1"/>
  <c r="O40" i="27"/>
  <c r="P40" i="27" s="1"/>
  <c r="I40" i="27"/>
  <c r="J40" i="27" s="1"/>
  <c r="C40" i="27"/>
  <c r="D40" i="27" s="1"/>
  <c r="AD40" i="26"/>
  <c r="AE40" i="26" s="1"/>
  <c r="U40" i="26"/>
  <c r="V40" i="26" s="1"/>
  <c r="I40" i="26"/>
  <c r="J40" i="26" s="1"/>
  <c r="AD40" i="25"/>
  <c r="AE40" i="25" s="1"/>
  <c r="U40" i="25"/>
  <c r="V40" i="25" s="1"/>
  <c r="F40" i="25"/>
  <c r="G40" i="25" s="1"/>
  <c r="AJ40" i="31"/>
  <c r="AK40" i="31" s="1"/>
  <c r="AA40" i="31"/>
  <c r="AB40" i="31" s="1"/>
  <c r="L40" i="31"/>
  <c r="M40" i="31" s="1"/>
  <c r="C40" i="31"/>
  <c r="D40" i="31" s="1"/>
  <c r="AD40" i="30"/>
  <c r="AE40" i="30" s="1"/>
  <c r="U40" i="30"/>
  <c r="V40" i="30" s="1"/>
  <c r="I40" i="30"/>
  <c r="J40" i="30" s="1"/>
  <c r="AJ40" i="29"/>
  <c r="AK40" i="29" s="1"/>
  <c r="AD40" i="29"/>
  <c r="AE40" i="29" s="1"/>
  <c r="X40" i="29"/>
  <c r="Y40" i="29" s="1"/>
  <c r="R40" i="29"/>
  <c r="S40" i="29" s="1"/>
  <c r="L40" i="29"/>
  <c r="M40" i="29" s="1"/>
  <c r="F40" i="29"/>
  <c r="G40" i="29" s="1"/>
  <c r="X40" i="28"/>
  <c r="Y40" i="28" s="1"/>
  <c r="O40" i="28"/>
  <c r="P40" i="28" s="1"/>
  <c r="R40" i="26"/>
  <c r="S40" i="26" s="1"/>
  <c r="AA40" i="25"/>
  <c r="AB40" i="25" s="1"/>
  <c r="L40" i="25"/>
  <c r="M40" i="25" s="1"/>
  <c r="AJ40" i="22"/>
  <c r="AK40" i="22" s="1"/>
  <c r="AA40" i="22"/>
  <c r="AB40" i="22" s="1"/>
  <c r="L40" i="22"/>
  <c r="M40" i="22" s="1"/>
  <c r="C40" i="22"/>
  <c r="D40" i="22" s="1"/>
  <c r="AJ40" i="21"/>
  <c r="AK40" i="21" s="1"/>
  <c r="AA40" i="21"/>
  <c r="AB40" i="21" s="1"/>
  <c r="O40" i="21"/>
  <c r="P40" i="21" s="1"/>
  <c r="AA40" i="20"/>
  <c r="AB40" i="20" s="1"/>
  <c r="R40" i="20"/>
  <c r="S40" i="20" s="1"/>
  <c r="C40" i="20"/>
  <c r="D40" i="20" s="1"/>
  <c r="AG40" i="19"/>
  <c r="AH40" i="19" s="1"/>
  <c r="X40" i="19"/>
  <c r="Y40" i="19" s="1"/>
  <c r="I40" i="19"/>
  <c r="J40" i="19" s="1"/>
  <c r="F40" i="26"/>
  <c r="G40" i="26" s="1"/>
  <c r="I40" i="25"/>
  <c r="J40" i="25" s="1"/>
  <c r="AJ40" i="24"/>
  <c r="AK40" i="24" s="1"/>
  <c r="AD40" i="24"/>
  <c r="AE40" i="24" s="1"/>
  <c r="X40" i="24"/>
  <c r="Y40" i="24" s="1"/>
  <c r="R40" i="24"/>
  <c r="S40" i="24" s="1"/>
  <c r="L40" i="24"/>
  <c r="M40" i="24" s="1"/>
  <c r="F40" i="24"/>
  <c r="G40" i="24" s="1"/>
  <c r="AG40" i="22"/>
  <c r="AH40" i="22" s="1"/>
  <c r="R40" i="22"/>
  <c r="S40" i="22" s="1"/>
  <c r="I40" i="22"/>
  <c r="J40" i="22" s="1"/>
  <c r="AG40" i="21"/>
  <c r="AH40" i="21" s="1"/>
  <c r="X40" i="21"/>
  <c r="Y40" i="21" s="1"/>
  <c r="F40" i="21"/>
  <c r="G40" i="21" s="1"/>
  <c r="AG40" i="20"/>
  <c r="AH40" i="20" s="1"/>
  <c r="X40" i="20"/>
  <c r="Y40" i="20" s="1"/>
  <c r="I40" i="20"/>
  <c r="J40" i="20" s="1"/>
  <c r="AD40" i="19"/>
  <c r="AE40" i="19" s="1"/>
  <c r="O40" i="19"/>
  <c r="P40" i="19" s="1"/>
  <c r="F40" i="19"/>
  <c r="G40" i="19" s="1"/>
  <c r="AJ40" i="25"/>
  <c r="AK40" i="25" s="1"/>
  <c r="C40" i="25"/>
  <c r="D40" i="25" s="1"/>
  <c r="AA40" i="26"/>
  <c r="AB40" i="26" s="1"/>
  <c r="AG40" i="25"/>
  <c r="AH40" i="25" s="1"/>
  <c r="R40" i="25"/>
  <c r="S40" i="25" s="1"/>
  <c r="AG40" i="24"/>
  <c r="AH40" i="24" s="1"/>
  <c r="AA40" i="24"/>
  <c r="AB40" i="24" s="1"/>
  <c r="U40" i="24"/>
  <c r="V40" i="24" s="1"/>
  <c r="O40" i="24"/>
  <c r="P40" i="24" s="1"/>
  <c r="I40" i="24"/>
  <c r="J40" i="24" s="1"/>
  <c r="C40" i="24"/>
  <c r="D40" i="24" s="1"/>
  <c r="AD40" i="22"/>
  <c r="AE40" i="22" s="1"/>
  <c r="U40" i="22"/>
  <c r="V40" i="22" s="1"/>
  <c r="F40" i="22"/>
  <c r="G40" i="22" s="1"/>
  <c r="AD40" i="21"/>
  <c r="AE40" i="21" s="1"/>
  <c r="R40" i="21"/>
  <c r="S40" i="21" s="1"/>
  <c r="I40" i="21"/>
  <c r="J40" i="21" s="1"/>
  <c r="AJ40" i="20"/>
  <c r="AK40" i="20" s="1"/>
  <c r="U40" i="20"/>
  <c r="V40" i="20" s="1"/>
  <c r="L40" i="20"/>
  <c r="M40" i="20" s="1"/>
  <c r="L40" i="21"/>
  <c r="M40" i="21" s="1"/>
  <c r="F40" i="20"/>
  <c r="G40" i="20" s="1"/>
  <c r="AA40" i="19"/>
  <c r="AB40" i="19" s="1"/>
  <c r="AJ40" i="17"/>
  <c r="AK40" i="17" s="1"/>
  <c r="AA40" i="17"/>
  <c r="AB40" i="17" s="1"/>
  <c r="L40" i="17"/>
  <c r="M40" i="17" s="1"/>
  <c r="C40" i="17"/>
  <c r="D40" i="17" s="1"/>
  <c r="AG40" i="16"/>
  <c r="AH40" i="16" s="1"/>
  <c r="R40" i="16"/>
  <c r="S40" i="16" s="1"/>
  <c r="I40" i="16"/>
  <c r="J40" i="16" s="1"/>
  <c r="AG40" i="15"/>
  <c r="AH40" i="15" s="1"/>
  <c r="AA40" i="15"/>
  <c r="AB40" i="15" s="1"/>
  <c r="U40" i="15"/>
  <c r="V40" i="15" s="1"/>
  <c r="O40" i="15"/>
  <c r="P40" i="15" s="1"/>
  <c r="I40" i="15"/>
  <c r="J40" i="15" s="1"/>
  <c r="C40" i="15"/>
  <c r="D40" i="15" s="1"/>
  <c r="AJ40" i="13"/>
  <c r="AK40" i="13" s="1"/>
  <c r="X40" i="13"/>
  <c r="Y40" i="13" s="1"/>
  <c r="L40" i="13"/>
  <c r="M40" i="13" s="1"/>
  <c r="AJ40" i="12"/>
  <c r="AK40" i="12" s="1"/>
  <c r="AA40" i="12"/>
  <c r="AB40" i="12" s="1"/>
  <c r="O40" i="12"/>
  <c r="P40" i="12" s="1"/>
  <c r="F40" i="12"/>
  <c r="G40" i="12" s="1"/>
  <c r="AG40" i="10"/>
  <c r="AH40" i="10" s="1"/>
  <c r="U40" i="10"/>
  <c r="V40" i="10" s="1"/>
  <c r="I40" i="10"/>
  <c r="J40" i="10" s="1"/>
  <c r="AG40" i="12"/>
  <c r="AH40" i="12" s="1"/>
  <c r="U40" i="12"/>
  <c r="V40" i="12" s="1"/>
  <c r="C40" i="10"/>
  <c r="D40" i="10" s="1"/>
  <c r="X40" i="22"/>
  <c r="Y40" i="22" s="1"/>
  <c r="C40" i="21"/>
  <c r="D40" i="21" s="1"/>
  <c r="AD40" i="20"/>
  <c r="AE40" i="20" s="1"/>
  <c r="AJ40" i="19"/>
  <c r="AK40" i="19" s="1"/>
  <c r="U40" i="19"/>
  <c r="V40" i="19" s="1"/>
  <c r="AJ40" i="18"/>
  <c r="AK40" i="18" s="1"/>
  <c r="AD40" i="18"/>
  <c r="AE40" i="18" s="1"/>
  <c r="X40" i="18"/>
  <c r="Y40" i="18" s="1"/>
  <c r="R40" i="18"/>
  <c r="S40" i="18" s="1"/>
  <c r="L40" i="18"/>
  <c r="M40" i="18" s="1"/>
  <c r="F40" i="18"/>
  <c r="G40" i="18" s="1"/>
  <c r="AG40" i="17"/>
  <c r="AH40" i="17" s="1"/>
  <c r="R40" i="17"/>
  <c r="S40" i="17" s="1"/>
  <c r="I40" i="17"/>
  <c r="J40" i="17" s="1"/>
  <c r="X40" i="16"/>
  <c r="Y40" i="16" s="1"/>
  <c r="O40" i="16"/>
  <c r="P40" i="16" s="1"/>
  <c r="AG40" i="13"/>
  <c r="AH40" i="13" s="1"/>
  <c r="U40" i="13"/>
  <c r="V40" i="13" s="1"/>
  <c r="I40" i="13"/>
  <c r="J40" i="13" s="1"/>
  <c r="X40" i="12"/>
  <c r="Y40" i="12" s="1"/>
  <c r="L40" i="12"/>
  <c r="M40" i="12" s="1"/>
  <c r="C40" i="12"/>
  <c r="D40" i="12" s="1"/>
  <c r="AJ41" i="11"/>
  <c r="AK41" i="11" s="1"/>
  <c r="AD41" i="11"/>
  <c r="AE41" i="11" s="1"/>
  <c r="X41" i="11"/>
  <c r="Y41" i="11" s="1"/>
  <c r="R41" i="11"/>
  <c r="S41" i="11" s="1"/>
  <c r="L41" i="11"/>
  <c r="M41" i="11" s="1"/>
  <c r="F41" i="11"/>
  <c r="G41" i="11" s="1"/>
  <c r="AD40" i="10"/>
  <c r="AE40" i="10" s="1"/>
  <c r="R40" i="10"/>
  <c r="S40" i="10" s="1"/>
  <c r="F40" i="10"/>
  <c r="G40" i="10" s="1"/>
  <c r="AG40" i="9"/>
  <c r="AH40" i="9" s="1"/>
  <c r="AA40" i="9"/>
  <c r="AB40" i="9" s="1"/>
  <c r="U40" i="9"/>
  <c r="V40" i="9" s="1"/>
  <c r="O40" i="9"/>
  <c r="P40" i="9" s="1"/>
  <c r="I40" i="9"/>
  <c r="J40" i="9" s="1"/>
  <c r="C40" i="9"/>
  <c r="D40" i="9" s="1"/>
  <c r="AA40" i="10"/>
  <c r="AB40" i="10" s="1"/>
  <c r="O40" i="22"/>
  <c r="P40" i="22" s="1"/>
  <c r="R40" i="19"/>
  <c r="S40" i="19" s="1"/>
  <c r="C40" i="19"/>
  <c r="D40" i="19" s="1"/>
  <c r="X40" i="17"/>
  <c r="Y40" i="17" s="1"/>
  <c r="O40" i="17"/>
  <c r="P40" i="17" s="1"/>
  <c r="AD40" i="16"/>
  <c r="AE40" i="16" s="1"/>
  <c r="U40" i="16"/>
  <c r="V40" i="16" s="1"/>
  <c r="F40" i="16"/>
  <c r="G40" i="16" s="1"/>
  <c r="AJ40" i="15"/>
  <c r="AK40" i="15" s="1"/>
  <c r="AD40" i="15"/>
  <c r="AE40" i="15" s="1"/>
  <c r="X40" i="15"/>
  <c r="Y40" i="15" s="1"/>
  <c r="R40" i="15"/>
  <c r="S40" i="15" s="1"/>
  <c r="L40" i="15"/>
  <c r="M40" i="15" s="1"/>
  <c r="F40" i="15"/>
  <c r="G40" i="15" s="1"/>
  <c r="AD40" i="13"/>
  <c r="AE40" i="13" s="1"/>
  <c r="R40" i="13"/>
  <c r="S40" i="13" s="1"/>
  <c r="F40" i="13"/>
  <c r="G40" i="13" s="1"/>
  <c r="O40" i="10"/>
  <c r="P40" i="10" s="1"/>
  <c r="AG40" i="18"/>
  <c r="AH40" i="18" s="1"/>
  <c r="I40" i="18"/>
  <c r="J40" i="18" s="1"/>
  <c r="U40" i="17"/>
  <c r="V40" i="17" s="1"/>
  <c r="AA40" i="16"/>
  <c r="AB40" i="16" s="1"/>
  <c r="AA40" i="13"/>
  <c r="AB40" i="13" s="1"/>
  <c r="U41" i="11"/>
  <c r="V41" i="11" s="1"/>
  <c r="AA41" i="11"/>
  <c r="AB41" i="11" s="1"/>
  <c r="L40" i="10"/>
  <c r="M40" i="10" s="1"/>
  <c r="X40" i="9"/>
  <c r="Y40" i="9" s="1"/>
  <c r="U40" i="21"/>
  <c r="V40" i="21" s="1"/>
  <c r="O40" i="20"/>
  <c r="P40" i="20" s="1"/>
  <c r="AA40" i="18"/>
  <c r="AB40" i="18" s="1"/>
  <c r="C40" i="18"/>
  <c r="D40" i="18" s="1"/>
  <c r="O40" i="13"/>
  <c r="P40" i="13" s="1"/>
  <c r="AD40" i="12"/>
  <c r="AE40" i="12" s="1"/>
  <c r="O41" i="11"/>
  <c r="P41" i="11" s="1"/>
  <c r="AJ40" i="10"/>
  <c r="AK40" i="10" s="1"/>
  <c r="AD40" i="9"/>
  <c r="AE40" i="9" s="1"/>
  <c r="R40" i="9"/>
  <c r="S40" i="9" s="1"/>
  <c r="F40" i="9"/>
  <c r="G40" i="9" s="1"/>
  <c r="AD40" i="17"/>
  <c r="AE40" i="17" s="1"/>
  <c r="C40" i="16"/>
  <c r="D40" i="16" s="1"/>
  <c r="I40" i="12"/>
  <c r="J40" i="12" s="1"/>
  <c r="C41" i="11"/>
  <c r="D41" i="11" s="1"/>
  <c r="AJ40" i="9"/>
  <c r="AK40" i="9" s="1"/>
  <c r="L40" i="9"/>
  <c r="M40" i="9" s="1"/>
  <c r="L40" i="19"/>
  <c r="M40" i="19" s="1"/>
  <c r="U40" i="18"/>
  <c r="V40" i="18" s="1"/>
  <c r="F40" i="17"/>
  <c r="G40" i="17" s="1"/>
  <c r="L40" i="16"/>
  <c r="M40" i="16" s="1"/>
  <c r="C40" i="13"/>
  <c r="D40" i="13" s="1"/>
  <c r="R40" i="12"/>
  <c r="S40" i="12" s="1"/>
  <c r="AG41" i="11"/>
  <c r="AH41" i="11" s="1"/>
  <c r="I41" i="11"/>
  <c r="J41" i="11" s="1"/>
  <c r="X40" i="10"/>
  <c r="Y40" i="10" s="1"/>
  <c r="O40" i="18"/>
  <c r="P40" i="18" s="1"/>
  <c r="AJ40" i="16"/>
  <c r="AK40" i="16" s="1"/>
  <c r="L61" i="37"/>
  <c r="M61" i="37" s="1"/>
  <c r="AD61" i="39"/>
  <c r="AE61" i="39" s="1"/>
  <c r="L61" i="39"/>
  <c r="M61" i="39" s="1"/>
  <c r="AD61" i="38"/>
  <c r="AE61" i="38" s="1"/>
  <c r="I61" i="38"/>
  <c r="J61" i="38" s="1"/>
  <c r="I61" i="37"/>
  <c r="J61" i="37" s="1"/>
  <c r="AA61" i="36"/>
  <c r="AB61" i="36" s="1"/>
  <c r="O61" i="36"/>
  <c r="P61" i="36" s="1"/>
  <c r="C61" i="36"/>
  <c r="D61" i="36" s="1"/>
  <c r="R61" i="35"/>
  <c r="S61" i="35" s="1"/>
  <c r="AG61" i="34"/>
  <c r="AH61" i="34" s="1"/>
  <c r="AJ61" i="36"/>
  <c r="AK61" i="36" s="1"/>
  <c r="X61" i="36"/>
  <c r="Y61" i="36" s="1"/>
  <c r="L61" i="36"/>
  <c r="M61" i="36" s="1"/>
  <c r="AD61" i="35"/>
  <c r="AE61" i="35" s="1"/>
  <c r="F61" i="35"/>
  <c r="G61" i="35" s="1"/>
  <c r="AA61" i="34"/>
  <c r="AB61" i="34" s="1"/>
  <c r="F61" i="34"/>
  <c r="G61" i="34" s="1"/>
  <c r="AA61" i="35"/>
  <c r="AB61" i="35" s="1"/>
  <c r="L61" i="35"/>
  <c r="M61" i="35" s="1"/>
  <c r="C61" i="35"/>
  <c r="D61" i="35" s="1"/>
  <c r="X61" i="34"/>
  <c r="Y61" i="34" s="1"/>
  <c r="L61" i="34"/>
  <c r="M61" i="34" s="1"/>
  <c r="C61" i="34"/>
  <c r="D61" i="34" s="1"/>
  <c r="AG61" i="33"/>
  <c r="AH61" i="33" s="1"/>
  <c r="U61" i="33"/>
  <c r="V61" i="33" s="1"/>
  <c r="L61" i="33"/>
  <c r="M61" i="33" s="1"/>
  <c r="AA61" i="32"/>
  <c r="AB61" i="32" s="1"/>
  <c r="O61" i="32"/>
  <c r="P61" i="32" s="1"/>
  <c r="C61" i="32"/>
  <c r="D61" i="32" s="1"/>
  <c r="AA61" i="31"/>
  <c r="AB61" i="31" s="1"/>
  <c r="R61" i="31"/>
  <c r="S61" i="31" s="1"/>
  <c r="C61" i="31"/>
  <c r="D61" i="31" s="1"/>
  <c r="X61" i="35"/>
  <c r="Y61" i="35" s="1"/>
  <c r="AD61" i="34"/>
  <c r="AE61" i="34" s="1"/>
  <c r="AD61" i="33"/>
  <c r="AE61" i="33" s="1"/>
  <c r="R61" i="33"/>
  <c r="S61" i="33" s="1"/>
  <c r="I61" i="33"/>
  <c r="J61" i="33" s="1"/>
  <c r="AJ61" i="32"/>
  <c r="AK61" i="32" s="1"/>
  <c r="X61" i="32"/>
  <c r="Y61" i="32" s="1"/>
  <c r="L61" i="32"/>
  <c r="M61" i="32" s="1"/>
  <c r="AG61" i="31"/>
  <c r="AH61" i="31" s="1"/>
  <c r="X61" i="31"/>
  <c r="Y61" i="31" s="1"/>
  <c r="I61" i="31"/>
  <c r="J61" i="31" s="1"/>
  <c r="O61" i="35"/>
  <c r="P61" i="35" s="1"/>
  <c r="R61" i="34"/>
  <c r="S61" i="34" s="1"/>
  <c r="AA61" i="33"/>
  <c r="AB61" i="33" s="1"/>
  <c r="O61" i="33"/>
  <c r="P61" i="33" s="1"/>
  <c r="F61" i="33"/>
  <c r="G61" i="33" s="1"/>
  <c r="AG61" i="32"/>
  <c r="AH61" i="32" s="1"/>
  <c r="U61" i="32"/>
  <c r="V61" i="32" s="1"/>
  <c r="I61" i="32"/>
  <c r="J61" i="32" s="1"/>
  <c r="I61" i="34"/>
  <c r="J61" i="34" s="1"/>
  <c r="AJ61" i="33"/>
  <c r="AK61" i="33" s="1"/>
  <c r="X61" i="33"/>
  <c r="Y61" i="33" s="1"/>
  <c r="C61" i="33"/>
  <c r="D61" i="33" s="1"/>
  <c r="AD61" i="32"/>
  <c r="AE61" i="32" s="1"/>
  <c r="R61" i="32"/>
  <c r="S61" i="32" s="1"/>
  <c r="F61" i="32"/>
  <c r="G61" i="32" s="1"/>
  <c r="AJ61" i="31"/>
  <c r="AK61" i="31" s="1"/>
  <c r="U61" i="31"/>
  <c r="V61" i="31" s="1"/>
  <c r="L61" i="31"/>
  <c r="M61" i="31" s="1"/>
  <c r="AD61" i="31"/>
  <c r="AE61" i="31" s="1"/>
  <c r="AD61" i="30"/>
  <c r="AE61" i="30" s="1"/>
  <c r="U61" i="30"/>
  <c r="V61" i="30" s="1"/>
  <c r="I61" i="30"/>
  <c r="J61" i="30" s="1"/>
  <c r="AA61" i="28"/>
  <c r="AB61" i="28" s="1"/>
  <c r="R61" i="28"/>
  <c r="S61" i="28" s="1"/>
  <c r="I61" i="28"/>
  <c r="J61" i="28" s="1"/>
  <c r="AG61" i="27"/>
  <c r="AH61" i="27" s="1"/>
  <c r="U61" i="27"/>
  <c r="V61" i="27" s="1"/>
  <c r="I61" i="27"/>
  <c r="J61" i="27" s="1"/>
  <c r="AG61" i="26"/>
  <c r="AH61" i="26" s="1"/>
  <c r="AA61" i="26"/>
  <c r="AB61" i="26" s="1"/>
  <c r="U61" i="26"/>
  <c r="V61" i="26" s="1"/>
  <c r="O61" i="26"/>
  <c r="P61" i="26" s="1"/>
  <c r="I61" i="26"/>
  <c r="J61" i="26" s="1"/>
  <c r="C61" i="26"/>
  <c r="D61" i="26" s="1"/>
  <c r="AJ61" i="25"/>
  <c r="AK61" i="25" s="1"/>
  <c r="U61" i="25"/>
  <c r="V61" i="25" s="1"/>
  <c r="L61" i="25"/>
  <c r="M61" i="25" s="1"/>
  <c r="AA61" i="30"/>
  <c r="AB61" i="30" s="1"/>
  <c r="R61" i="30"/>
  <c r="S61" i="30" s="1"/>
  <c r="F61" i="30"/>
  <c r="G61" i="30" s="1"/>
  <c r="AG61" i="29"/>
  <c r="AH61" i="29" s="1"/>
  <c r="AA61" i="29"/>
  <c r="AB61" i="29" s="1"/>
  <c r="U61" i="29"/>
  <c r="V61" i="29" s="1"/>
  <c r="O61" i="29"/>
  <c r="P61" i="29" s="1"/>
  <c r="I61" i="29"/>
  <c r="J61" i="29" s="1"/>
  <c r="C61" i="29"/>
  <c r="D61" i="29" s="1"/>
  <c r="AJ61" i="28"/>
  <c r="AK61" i="28" s="1"/>
  <c r="O61" i="28"/>
  <c r="P61" i="28" s="1"/>
  <c r="F61" i="28"/>
  <c r="G61" i="28" s="1"/>
  <c r="AD61" i="27"/>
  <c r="AE61" i="27" s="1"/>
  <c r="R61" i="27"/>
  <c r="S61" i="27" s="1"/>
  <c r="F61" i="27"/>
  <c r="G61" i="27" s="1"/>
  <c r="AA61" i="25"/>
  <c r="AB61" i="25" s="1"/>
  <c r="R61" i="25"/>
  <c r="S61" i="25" s="1"/>
  <c r="C61" i="25"/>
  <c r="D61" i="25" s="1"/>
  <c r="AJ61" i="24"/>
  <c r="AK61" i="24" s="1"/>
  <c r="AD61" i="24"/>
  <c r="AE61" i="24" s="1"/>
  <c r="X61" i="24"/>
  <c r="Y61" i="24" s="1"/>
  <c r="R61" i="24"/>
  <c r="S61" i="24" s="1"/>
  <c r="L61" i="24"/>
  <c r="M61" i="24" s="1"/>
  <c r="F61" i="24"/>
  <c r="G61" i="24" s="1"/>
  <c r="O61" i="31"/>
  <c r="P61" i="31" s="1"/>
  <c r="AJ61" i="30"/>
  <c r="AK61" i="30" s="1"/>
  <c r="O61" i="30"/>
  <c r="P61" i="30" s="1"/>
  <c r="C61" i="30"/>
  <c r="D61" i="30" s="1"/>
  <c r="AG61" i="28"/>
  <c r="AH61" i="28" s="1"/>
  <c r="X61" i="28"/>
  <c r="Y61" i="28" s="1"/>
  <c r="C61" i="28"/>
  <c r="D61" i="28" s="1"/>
  <c r="AA61" i="27"/>
  <c r="AB61" i="27" s="1"/>
  <c r="O61" i="27"/>
  <c r="P61" i="27" s="1"/>
  <c r="C61" i="27"/>
  <c r="D61" i="27" s="1"/>
  <c r="AJ61" i="26"/>
  <c r="AK61" i="26" s="1"/>
  <c r="AD61" i="26"/>
  <c r="AE61" i="26" s="1"/>
  <c r="X61" i="26"/>
  <c r="Y61" i="26" s="1"/>
  <c r="R61" i="26"/>
  <c r="S61" i="26" s="1"/>
  <c r="L61" i="26"/>
  <c r="M61" i="26" s="1"/>
  <c r="F61" i="26"/>
  <c r="G61" i="26" s="1"/>
  <c r="AG61" i="25"/>
  <c r="AH61" i="25" s="1"/>
  <c r="X61" i="25"/>
  <c r="Y61" i="25" s="1"/>
  <c r="I61" i="25"/>
  <c r="J61" i="25" s="1"/>
  <c r="F61" i="31"/>
  <c r="G61" i="31" s="1"/>
  <c r="AG61" i="30"/>
  <c r="AH61" i="30" s="1"/>
  <c r="X61" i="30"/>
  <c r="Y61" i="30" s="1"/>
  <c r="L61" i="30"/>
  <c r="M61" i="30" s="1"/>
  <c r="AJ61" i="29"/>
  <c r="AK61" i="29" s="1"/>
  <c r="AD61" i="29"/>
  <c r="AE61" i="29" s="1"/>
  <c r="X61" i="29"/>
  <c r="Y61" i="29" s="1"/>
  <c r="R61" i="29"/>
  <c r="S61" i="29" s="1"/>
  <c r="L61" i="29"/>
  <c r="M61" i="29" s="1"/>
  <c r="F61" i="29"/>
  <c r="G61" i="29" s="1"/>
  <c r="AD61" i="28"/>
  <c r="AE61" i="28" s="1"/>
  <c r="U61" i="28"/>
  <c r="V61" i="28" s="1"/>
  <c r="L61" i="28"/>
  <c r="M61" i="28" s="1"/>
  <c r="AJ61" i="27"/>
  <c r="AK61" i="27" s="1"/>
  <c r="X61" i="27"/>
  <c r="Y61" i="27" s="1"/>
  <c r="L61" i="27"/>
  <c r="M61" i="27" s="1"/>
  <c r="F61" i="25"/>
  <c r="G61" i="25" s="1"/>
  <c r="AA61" i="24"/>
  <c r="AB61" i="24" s="1"/>
  <c r="C61" i="24"/>
  <c r="D61" i="24" s="1"/>
  <c r="AJ61" i="22"/>
  <c r="AK61" i="22" s="1"/>
  <c r="U61" i="22"/>
  <c r="V61" i="22" s="1"/>
  <c r="L61" i="22"/>
  <c r="M61" i="22" s="1"/>
  <c r="AG61" i="21"/>
  <c r="AH61" i="21" s="1"/>
  <c r="U61" i="21"/>
  <c r="V61" i="21" s="1"/>
  <c r="I61" i="21"/>
  <c r="J61" i="21" s="1"/>
  <c r="AG61" i="20"/>
  <c r="AH61" i="20" s="1"/>
  <c r="X61" i="20"/>
  <c r="Y61" i="20" s="1"/>
  <c r="O61" i="20"/>
  <c r="P61" i="20" s="1"/>
  <c r="C61" i="20"/>
  <c r="D61" i="20" s="1"/>
  <c r="AD61" i="19"/>
  <c r="AE61" i="19" s="1"/>
  <c r="R61" i="19"/>
  <c r="S61" i="19" s="1"/>
  <c r="I61" i="19"/>
  <c r="J61" i="19" s="1"/>
  <c r="AJ61" i="18"/>
  <c r="AK61" i="18" s="1"/>
  <c r="AA61" i="18"/>
  <c r="AB61" i="18" s="1"/>
  <c r="L61" i="18"/>
  <c r="M61" i="18" s="1"/>
  <c r="C61" i="18"/>
  <c r="D61" i="18" s="1"/>
  <c r="AD61" i="25"/>
  <c r="AE61" i="25" s="1"/>
  <c r="AG61" i="24"/>
  <c r="AH61" i="24" s="1"/>
  <c r="I61" i="24"/>
  <c r="J61" i="24" s="1"/>
  <c r="AA61" i="22"/>
  <c r="AB61" i="22" s="1"/>
  <c r="R61" i="22"/>
  <c r="S61" i="22" s="1"/>
  <c r="C61" i="22"/>
  <c r="D61" i="22" s="1"/>
  <c r="AD61" i="21"/>
  <c r="AE61" i="21" s="1"/>
  <c r="R61" i="21"/>
  <c r="S61" i="21" s="1"/>
  <c r="F61" i="21"/>
  <c r="G61" i="21" s="1"/>
  <c r="AD61" i="20"/>
  <c r="AE61" i="20" s="1"/>
  <c r="U61" i="20"/>
  <c r="V61" i="20" s="1"/>
  <c r="L61" i="20"/>
  <c r="M61" i="20" s="1"/>
  <c r="AJ61" i="19"/>
  <c r="AK61" i="19" s="1"/>
  <c r="AA61" i="19"/>
  <c r="AB61" i="19" s="1"/>
  <c r="O61" i="19"/>
  <c r="P61" i="19" s="1"/>
  <c r="F61" i="19"/>
  <c r="G61" i="19" s="1"/>
  <c r="AG61" i="18"/>
  <c r="AH61" i="18" s="1"/>
  <c r="R61" i="18"/>
  <c r="S61" i="18" s="1"/>
  <c r="I61" i="18"/>
  <c r="J61" i="18" s="1"/>
  <c r="O61" i="24"/>
  <c r="P61" i="24" s="1"/>
  <c r="O61" i="25"/>
  <c r="P61" i="25" s="1"/>
  <c r="U61" i="24"/>
  <c r="V61" i="24" s="1"/>
  <c r="AD61" i="22"/>
  <c r="AE61" i="22" s="1"/>
  <c r="O61" i="22"/>
  <c r="P61" i="22" s="1"/>
  <c r="F61" i="22"/>
  <c r="G61" i="22" s="1"/>
  <c r="AJ61" i="21"/>
  <c r="AK61" i="21" s="1"/>
  <c r="X61" i="21"/>
  <c r="Y61" i="21" s="1"/>
  <c r="L61" i="21"/>
  <c r="M61" i="21" s="1"/>
  <c r="AJ61" i="20"/>
  <c r="AK61" i="20" s="1"/>
  <c r="R61" i="20"/>
  <c r="S61" i="20" s="1"/>
  <c r="F61" i="20"/>
  <c r="G61" i="20" s="1"/>
  <c r="AG61" i="19"/>
  <c r="AH61" i="19" s="1"/>
  <c r="U61" i="19"/>
  <c r="V61" i="19" s="1"/>
  <c r="C61" i="21"/>
  <c r="D61" i="21" s="1"/>
  <c r="I61" i="20"/>
  <c r="J61" i="20" s="1"/>
  <c r="C61" i="19"/>
  <c r="D61" i="19" s="1"/>
  <c r="U61" i="18"/>
  <c r="V61" i="18" s="1"/>
  <c r="F61" i="18"/>
  <c r="G61" i="18" s="1"/>
  <c r="AA61" i="17"/>
  <c r="AB61" i="17" s="1"/>
  <c r="O61" i="17"/>
  <c r="P61" i="17" s="1"/>
  <c r="C61" i="17"/>
  <c r="D61" i="17" s="1"/>
  <c r="AG61" i="16"/>
  <c r="AH61" i="16" s="1"/>
  <c r="L61" i="16"/>
  <c r="M61" i="16" s="1"/>
  <c r="R61" i="15"/>
  <c r="S61" i="15" s="1"/>
  <c r="F61" i="15"/>
  <c r="G61" i="15" s="1"/>
  <c r="AJ61" i="13"/>
  <c r="AK61" i="13" s="1"/>
  <c r="X61" i="13"/>
  <c r="Y61" i="13" s="1"/>
  <c r="L61" i="13"/>
  <c r="M61" i="13" s="1"/>
  <c r="AJ61" i="12"/>
  <c r="AK61" i="12" s="1"/>
  <c r="X61" i="12"/>
  <c r="Y61" i="12" s="1"/>
  <c r="L61" i="12"/>
  <c r="M61" i="12" s="1"/>
  <c r="AG62" i="11"/>
  <c r="AH62" i="11" s="1"/>
  <c r="U62" i="11"/>
  <c r="V62" i="11" s="1"/>
  <c r="I62" i="11"/>
  <c r="J62" i="11" s="1"/>
  <c r="AJ61" i="10"/>
  <c r="AK61" i="10" s="1"/>
  <c r="X61" i="10"/>
  <c r="Y61" i="10" s="1"/>
  <c r="L61" i="10"/>
  <c r="M61" i="10" s="1"/>
  <c r="R61" i="12"/>
  <c r="S61" i="12" s="1"/>
  <c r="AA62" i="11"/>
  <c r="AB62" i="11" s="1"/>
  <c r="AD61" i="10"/>
  <c r="AE61" i="10" s="1"/>
  <c r="F61" i="10"/>
  <c r="G61" i="10" s="1"/>
  <c r="I61" i="22"/>
  <c r="J61" i="22" s="1"/>
  <c r="O61" i="18"/>
  <c r="P61" i="18" s="1"/>
  <c r="AJ61" i="17"/>
  <c r="AK61" i="17" s="1"/>
  <c r="X61" i="17"/>
  <c r="Y61" i="17" s="1"/>
  <c r="L61" i="17"/>
  <c r="M61" i="17" s="1"/>
  <c r="AD61" i="16"/>
  <c r="AE61" i="16" s="1"/>
  <c r="U61" i="16"/>
  <c r="V61" i="16" s="1"/>
  <c r="I61" i="16"/>
  <c r="J61" i="16" s="1"/>
  <c r="AJ61" i="15"/>
  <c r="AK61" i="15" s="1"/>
  <c r="AA61" i="15"/>
  <c r="AB61" i="15" s="1"/>
  <c r="O61" i="15"/>
  <c r="P61" i="15" s="1"/>
  <c r="AG61" i="13"/>
  <c r="AH61" i="13" s="1"/>
  <c r="U61" i="13"/>
  <c r="V61" i="13" s="1"/>
  <c r="I61" i="13"/>
  <c r="J61" i="13" s="1"/>
  <c r="AG61" i="12"/>
  <c r="AH61" i="12" s="1"/>
  <c r="U61" i="12"/>
  <c r="V61" i="12" s="1"/>
  <c r="I61" i="12"/>
  <c r="J61" i="12" s="1"/>
  <c r="AD62" i="11"/>
  <c r="AE62" i="11" s="1"/>
  <c r="R62" i="11"/>
  <c r="S62" i="11" s="1"/>
  <c r="F62" i="11"/>
  <c r="G62" i="11" s="1"/>
  <c r="AG61" i="10"/>
  <c r="AH61" i="10" s="1"/>
  <c r="U61" i="10"/>
  <c r="V61" i="10" s="1"/>
  <c r="I61" i="10"/>
  <c r="J61" i="10" s="1"/>
  <c r="AG61" i="9"/>
  <c r="AH61" i="9" s="1"/>
  <c r="AA61" i="9"/>
  <c r="AB61" i="9" s="1"/>
  <c r="U61" i="9"/>
  <c r="V61" i="9" s="1"/>
  <c r="O61" i="9"/>
  <c r="P61" i="9" s="1"/>
  <c r="I61" i="9"/>
  <c r="J61" i="9" s="1"/>
  <c r="C61" i="9"/>
  <c r="D61" i="9" s="1"/>
  <c r="AD61" i="12"/>
  <c r="AE61" i="12" s="1"/>
  <c r="F61" i="12"/>
  <c r="G61" i="12" s="1"/>
  <c r="O62" i="11"/>
  <c r="P62" i="11" s="1"/>
  <c r="R61" i="10"/>
  <c r="S61" i="10" s="1"/>
  <c r="AG61" i="22"/>
  <c r="AH61" i="22" s="1"/>
  <c r="AA61" i="21"/>
  <c r="AB61" i="21" s="1"/>
  <c r="AA61" i="20"/>
  <c r="AB61" i="20" s="1"/>
  <c r="X61" i="19"/>
  <c r="Y61" i="19" s="1"/>
  <c r="AD61" i="18"/>
  <c r="AE61" i="18" s="1"/>
  <c r="AG61" i="17"/>
  <c r="AH61" i="17" s="1"/>
  <c r="U61" i="17"/>
  <c r="V61" i="17" s="1"/>
  <c r="I61" i="17"/>
  <c r="J61" i="17" s="1"/>
  <c r="AA61" i="16"/>
  <c r="AB61" i="16" s="1"/>
  <c r="R61" i="16"/>
  <c r="S61" i="16" s="1"/>
  <c r="F61" i="16"/>
  <c r="G61" i="16" s="1"/>
  <c r="AG61" i="15"/>
  <c r="AH61" i="15" s="1"/>
  <c r="X61" i="15"/>
  <c r="Y61" i="15" s="1"/>
  <c r="L61" i="15"/>
  <c r="M61" i="15" s="1"/>
  <c r="C61" i="15"/>
  <c r="D61" i="15" s="1"/>
  <c r="AD61" i="13"/>
  <c r="AE61" i="13" s="1"/>
  <c r="R61" i="13"/>
  <c r="S61" i="13" s="1"/>
  <c r="F61" i="13"/>
  <c r="G61" i="13" s="1"/>
  <c r="C62" i="11"/>
  <c r="D62" i="11" s="1"/>
  <c r="X61" i="22"/>
  <c r="Y61" i="22" s="1"/>
  <c r="AD61" i="17"/>
  <c r="AE61" i="17" s="1"/>
  <c r="X61" i="16"/>
  <c r="Y61" i="16" s="1"/>
  <c r="AA61" i="13"/>
  <c r="AB61" i="13" s="1"/>
  <c r="AA61" i="12"/>
  <c r="AB61" i="12" s="1"/>
  <c r="AA61" i="10"/>
  <c r="AB61" i="10" s="1"/>
  <c r="AJ61" i="9"/>
  <c r="AK61" i="9" s="1"/>
  <c r="L61" i="9"/>
  <c r="M61" i="9" s="1"/>
  <c r="R61" i="9"/>
  <c r="S61" i="9" s="1"/>
  <c r="R61" i="17"/>
  <c r="S61" i="17" s="1"/>
  <c r="O61" i="16"/>
  <c r="P61" i="16" s="1"/>
  <c r="AD61" i="15"/>
  <c r="AE61" i="15" s="1"/>
  <c r="O61" i="13"/>
  <c r="P61" i="13" s="1"/>
  <c r="O61" i="12"/>
  <c r="P61" i="12" s="1"/>
  <c r="AJ62" i="11"/>
  <c r="AK62" i="11" s="1"/>
  <c r="O61" i="10"/>
  <c r="P61" i="10" s="1"/>
  <c r="AD61" i="9"/>
  <c r="AE61" i="9" s="1"/>
  <c r="F61" i="9"/>
  <c r="G61" i="9" s="1"/>
  <c r="L61" i="19"/>
  <c r="M61" i="19" s="1"/>
  <c r="AJ61" i="16"/>
  <c r="AK61" i="16" s="1"/>
  <c r="I61" i="15"/>
  <c r="J61" i="15" s="1"/>
  <c r="O61" i="21"/>
  <c r="P61" i="21" s="1"/>
  <c r="X61" i="18"/>
  <c r="Y61" i="18" s="1"/>
  <c r="F61" i="17"/>
  <c r="G61" i="17" s="1"/>
  <c r="C61" i="16"/>
  <c r="D61" i="16" s="1"/>
  <c r="U61" i="15"/>
  <c r="V61" i="15" s="1"/>
  <c r="C61" i="13"/>
  <c r="D61" i="13" s="1"/>
  <c r="C61" i="12"/>
  <c r="D61" i="12" s="1"/>
  <c r="X62" i="11"/>
  <c r="Y62" i="11" s="1"/>
  <c r="C61" i="10"/>
  <c r="D61" i="10" s="1"/>
  <c r="X61" i="9"/>
  <c r="Y61" i="9" s="1"/>
  <c r="L62" i="11"/>
  <c r="M62" i="11" s="1"/>
  <c r="K28" i="47"/>
  <c r="H28" i="36"/>
  <c r="H28" i="32"/>
  <c r="H28" i="25"/>
  <c r="H28" i="48"/>
  <c r="H28" i="43"/>
  <c r="K28" i="30"/>
  <c r="H28" i="29"/>
  <c r="K28" i="22"/>
  <c r="D81" i="37"/>
  <c r="D81" i="41"/>
  <c r="K28" i="46"/>
  <c r="K28" i="44"/>
  <c r="AK81" i="15"/>
  <c r="AF25" i="4" s="1"/>
  <c r="D81" i="12"/>
  <c r="Y81" i="17"/>
  <c r="AB81" i="9"/>
  <c r="P81" i="13"/>
  <c r="AH81" i="18"/>
  <c r="AR10" i="4" s="1"/>
  <c r="D81" i="9"/>
  <c r="AB81" i="13"/>
  <c r="AE81" i="10"/>
  <c r="S81" i="13"/>
  <c r="AB10" i="4"/>
  <c r="V81" i="15"/>
  <c r="D81" i="17"/>
  <c r="AE81" i="9"/>
  <c r="AH81" i="10"/>
  <c r="L10" i="4" s="1"/>
  <c r="J81" i="12"/>
  <c r="V81" i="13"/>
  <c r="AB25" i="4"/>
  <c r="AB81" i="16"/>
  <c r="V81" i="18"/>
  <c r="G81" i="10"/>
  <c r="S81" i="9"/>
  <c r="AK81" i="10"/>
  <c r="L25" i="4" s="1"/>
  <c r="M81" i="12"/>
  <c r="Y81" i="13"/>
  <c r="Y81" i="15"/>
  <c r="AE81" i="16"/>
  <c r="G81" i="18"/>
  <c r="D81" i="21"/>
  <c r="AE81" i="19"/>
  <c r="M81" i="21"/>
  <c r="P81" i="22"/>
  <c r="M81" i="18"/>
  <c r="AH81" i="19"/>
  <c r="AV10" i="4" s="1"/>
  <c r="G81" i="21"/>
  <c r="V81" i="22"/>
  <c r="BL25" i="4"/>
  <c r="G81" i="26"/>
  <c r="J81" i="19"/>
  <c r="Y81" i="20"/>
  <c r="AH81" i="21"/>
  <c r="BD10" i="4" s="1"/>
  <c r="AK81" i="24"/>
  <c r="BP25" i="4" s="1"/>
  <c r="AK81" i="27"/>
  <c r="CB25" i="4" s="1"/>
  <c r="D81" i="29"/>
  <c r="V81" i="30"/>
  <c r="V81" i="24"/>
  <c r="J81" i="26"/>
  <c r="D81" i="27"/>
  <c r="Y81" i="28"/>
  <c r="AE81" i="29"/>
  <c r="J81" i="31"/>
  <c r="V81" i="26"/>
  <c r="AE81" i="27"/>
  <c r="J81" i="29"/>
  <c r="P81" i="30"/>
  <c r="Y81" i="25"/>
  <c r="AH81" i="26"/>
  <c r="BX10" i="4" s="1"/>
  <c r="G81" i="28"/>
  <c r="Y81" i="29"/>
  <c r="AK81" i="30"/>
  <c r="CN25" i="4" s="1"/>
  <c r="AE81" i="31"/>
  <c r="J81" i="33"/>
  <c r="J81" i="32"/>
  <c r="Y81" i="33"/>
  <c r="M81" i="31"/>
  <c r="Y81" i="32"/>
  <c r="AB81" i="33"/>
  <c r="D81" i="31"/>
  <c r="P81" i="32"/>
  <c r="AE81" i="33"/>
  <c r="J81" i="34"/>
  <c r="P81" i="35"/>
  <c r="AE81" i="36"/>
  <c r="G81" i="35"/>
  <c r="V81" i="36"/>
  <c r="AE81" i="34"/>
  <c r="D81" i="36"/>
  <c r="S81" i="37"/>
  <c r="Y81" i="38"/>
  <c r="AB81" i="39"/>
  <c r="P81" i="38"/>
  <c r="AE81" i="39"/>
  <c r="S81" i="38"/>
  <c r="AH81" i="39"/>
  <c r="DX10" i="4" s="1"/>
  <c r="P81" i="37"/>
  <c r="V81" i="38"/>
  <c r="AK81" i="39"/>
  <c r="DX25" i="4" s="1"/>
  <c r="G81" i="40"/>
  <c r="AE81" i="41"/>
  <c r="J81" i="40"/>
  <c r="M81" i="41"/>
  <c r="AE81" i="42"/>
  <c r="G81" i="41"/>
  <c r="J81" i="42"/>
  <c r="P81" i="43"/>
  <c r="AK81" i="44"/>
  <c r="ER25" i="4" s="1"/>
  <c r="AK81" i="43"/>
  <c r="EN25" i="4" s="1"/>
  <c r="V81" i="43"/>
  <c r="AE81" i="44"/>
  <c r="J81" i="44"/>
  <c r="S81" i="45"/>
  <c r="P81" i="47"/>
  <c r="J81" i="46"/>
  <c r="AK81" i="45"/>
  <c r="EV25" i="4" s="1"/>
  <c r="AB81" i="45"/>
  <c r="AK81" i="46"/>
  <c r="EZ25" i="4" s="1"/>
  <c r="P81" i="46"/>
  <c r="V81" i="48"/>
  <c r="Y81" i="48"/>
  <c r="M81" i="48"/>
  <c r="P81" i="48"/>
  <c r="AK81" i="48"/>
  <c r="FH25" i="4" s="1"/>
  <c r="AG44" i="48"/>
  <c r="AH44" i="48" s="1"/>
  <c r="C44" i="47"/>
  <c r="D44" i="47" s="1"/>
  <c r="R44" i="47"/>
  <c r="S44" i="47" s="1"/>
  <c r="X44" i="46"/>
  <c r="Y44" i="46" s="1"/>
  <c r="F44" i="46"/>
  <c r="G44" i="46" s="1"/>
  <c r="R44" i="44"/>
  <c r="S44" i="44" s="1"/>
  <c r="AA44" i="45"/>
  <c r="AB44" i="45" s="1"/>
  <c r="F44" i="45"/>
  <c r="G44" i="45" s="1"/>
  <c r="AA44" i="43"/>
  <c r="AB44" i="43" s="1"/>
  <c r="AG44" i="41"/>
  <c r="AH44" i="41" s="1"/>
  <c r="F44" i="42"/>
  <c r="G44" i="42" s="1"/>
  <c r="X44" i="41"/>
  <c r="Y44" i="41" s="1"/>
  <c r="L44" i="39"/>
  <c r="M44" i="39" s="1"/>
  <c r="C44" i="40"/>
  <c r="D44" i="40" s="1"/>
  <c r="X44" i="40"/>
  <c r="Y44" i="40" s="1"/>
  <c r="AJ44" i="38"/>
  <c r="AK44" i="38" s="1"/>
  <c r="F44" i="40"/>
  <c r="G44" i="40" s="1"/>
  <c r="AA44" i="36"/>
  <c r="AB44" i="36" s="1"/>
  <c r="F44" i="35"/>
  <c r="G44" i="35" s="1"/>
  <c r="F44" i="37"/>
  <c r="G44" i="37" s="1"/>
  <c r="I44" i="35"/>
  <c r="J44" i="35" s="1"/>
  <c r="X44" i="34"/>
  <c r="Y44" i="34" s="1"/>
  <c r="AJ44" i="33"/>
  <c r="AK44" i="33" s="1"/>
  <c r="R44" i="31"/>
  <c r="S44" i="31" s="1"/>
  <c r="AG44" i="33"/>
  <c r="AH44" i="33" s="1"/>
  <c r="AD44" i="32"/>
  <c r="AE44" i="32" s="1"/>
  <c r="F44" i="32"/>
  <c r="G44" i="32" s="1"/>
  <c r="C44" i="34"/>
  <c r="D44" i="34" s="1"/>
  <c r="U44" i="35"/>
  <c r="V44" i="35" s="1"/>
  <c r="R44" i="33"/>
  <c r="S44" i="33" s="1"/>
  <c r="U44" i="32"/>
  <c r="V44" i="32" s="1"/>
  <c r="AJ44" i="31"/>
  <c r="AK44" i="31" s="1"/>
  <c r="AD44" i="31"/>
  <c r="AE44" i="31" s="1"/>
  <c r="C44" i="30"/>
  <c r="D44" i="30" s="1"/>
  <c r="AJ44" i="27"/>
  <c r="AK44" i="27" s="1"/>
  <c r="L44" i="27"/>
  <c r="M44" i="27" s="1"/>
  <c r="I44" i="26"/>
  <c r="J44" i="26" s="1"/>
  <c r="I44" i="30"/>
  <c r="J44" i="30" s="1"/>
  <c r="O44" i="29"/>
  <c r="P44" i="29" s="1"/>
  <c r="AA44" i="28"/>
  <c r="AB44" i="28" s="1"/>
  <c r="R44" i="26"/>
  <c r="S44" i="26" s="1"/>
  <c r="R44" i="30"/>
  <c r="S44" i="30" s="1"/>
  <c r="I44" i="28"/>
  <c r="J44" i="28" s="1"/>
  <c r="O44" i="27"/>
  <c r="P44" i="27" s="1"/>
  <c r="O44" i="26"/>
  <c r="P44" i="26" s="1"/>
  <c r="F44" i="25"/>
  <c r="G44" i="25" s="1"/>
  <c r="O44" i="30"/>
  <c r="P44" i="30" s="1"/>
  <c r="R44" i="29"/>
  <c r="S44" i="29" s="1"/>
  <c r="O44" i="28"/>
  <c r="P44" i="28" s="1"/>
  <c r="C44" i="22"/>
  <c r="D44" i="22" s="1"/>
  <c r="C44" i="21"/>
  <c r="D44" i="21" s="1"/>
  <c r="O44" i="20"/>
  <c r="P44" i="20" s="1"/>
  <c r="X44" i="19"/>
  <c r="Y44" i="19" s="1"/>
  <c r="AJ44" i="24"/>
  <c r="AK44" i="24" s="1"/>
  <c r="L44" i="24"/>
  <c r="M44" i="24" s="1"/>
  <c r="AG44" i="21"/>
  <c r="AH44" i="21" s="1"/>
  <c r="O44" i="19"/>
  <c r="P44" i="19" s="1"/>
  <c r="C44" i="25"/>
  <c r="D44" i="25" s="1"/>
  <c r="AG44" i="24"/>
  <c r="AH44" i="24" s="1"/>
  <c r="I44" i="24"/>
  <c r="J44" i="24" s="1"/>
  <c r="AD44" i="21"/>
  <c r="AE44" i="21" s="1"/>
  <c r="AJ44" i="20"/>
  <c r="AK44" i="20" s="1"/>
  <c r="O44" i="18"/>
  <c r="P44" i="18" s="1"/>
  <c r="C44" i="17"/>
  <c r="D44" i="17" s="1"/>
  <c r="AJ44" i="15"/>
  <c r="AK44" i="15" s="1"/>
  <c r="X44" i="13"/>
  <c r="Y44" i="13" s="1"/>
  <c r="L44" i="12"/>
  <c r="M44" i="12" s="1"/>
  <c r="AG44" i="12"/>
  <c r="AH44" i="12" s="1"/>
  <c r="F44" i="20"/>
  <c r="G44" i="20" s="1"/>
  <c r="X44" i="18"/>
  <c r="Y44" i="18" s="1"/>
  <c r="I44" i="17"/>
  <c r="J44" i="17" s="1"/>
  <c r="AG44" i="15"/>
  <c r="AH44" i="15" s="1"/>
  <c r="AA44" i="12"/>
  <c r="AB44" i="12" s="1"/>
  <c r="AD45" i="11"/>
  <c r="AE45" i="11" s="1"/>
  <c r="F45" i="11"/>
  <c r="G45" i="11" s="1"/>
  <c r="AG44" i="9"/>
  <c r="AH44" i="9" s="1"/>
  <c r="I44" i="9"/>
  <c r="J44" i="9" s="1"/>
  <c r="X44" i="20"/>
  <c r="Y44" i="20" s="1"/>
  <c r="U44" i="18"/>
  <c r="V44" i="18" s="1"/>
  <c r="R44" i="17"/>
  <c r="S44" i="17" s="1"/>
  <c r="U44" i="16"/>
  <c r="V44" i="16" s="1"/>
  <c r="C44" i="16"/>
  <c r="D44" i="16" s="1"/>
  <c r="U44" i="15"/>
  <c r="V44" i="15" s="1"/>
  <c r="C44" i="15"/>
  <c r="D44" i="15" s="1"/>
  <c r="R44" i="13"/>
  <c r="S44" i="13" s="1"/>
  <c r="X44" i="12"/>
  <c r="Y44" i="12" s="1"/>
  <c r="R44" i="20"/>
  <c r="S44" i="20" s="1"/>
  <c r="F44" i="17"/>
  <c r="G44" i="17" s="1"/>
  <c r="U45" i="11"/>
  <c r="V45" i="11" s="1"/>
  <c r="O44" i="21"/>
  <c r="P44" i="21" s="1"/>
  <c r="R44" i="18"/>
  <c r="S44" i="18" s="1"/>
  <c r="R44" i="15"/>
  <c r="S44" i="15" s="1"/>
  <c r="O44" i="13"/>
  <c r="P44" i="13" s="1"/>
  <c r="O45" i="11"/>
  <c r="P45" i="11" s="1"/>
  <c r="AD44" i="9"/>
  <c r="AE44" i="9" s="1"/>
  <c r="F44" i="9"/>
  <c r="G44" i="9" s="1"/>
  <c r="AD44" i="12"/>
  <c r="AE44" i="12" s="1"/>
  <c r="L44" i="9"/>
  <c r="M44" i="9" s="1"/>
  <c r="I44" i="18"/>
  <c r="J44" i="18" s="1"/>
  <c r="C44" i="13"/>
  <c r="D44" i="13" s="1"/>
  <c r="AG45" i="11"/>
  <c r="AH45" i="11" s="1"/>
  <c r="X44" i="10"/>
  <c r="Y44" i="10" s="1"/>
  <c r="AD44" i="16"/>
  <c r="AE44" i="16" s="1"/>
  <c r="C45" i="11"/>
  <c r="D45" i="11" s="1"/>
  <c r="X44" i="9"/>
  <c r="Y44" i="9" s="1"/>
  <c r="AG39" i="48"/>
  <c r="AH39" i="48" s="1"/>
  <c r="AA39" i="48"/>
  <c r="AB39" i="48" s="1"/>
  <c r="U39" i="48"/>
  <c r="V39" i="48" s="1"/>
  <c r="O39" i="48"/>
  <c r="P39" i="48" s="1"/>
  <c r="I39" i="48"/>
  <c r="J39" i="48" s="1"/>
  <c r="C39" i="48"/>
  <c r="D39" i="48" s="1"/>
  <c r="AD39" i="48"/>
  <c r="AE39" i="48" s="1"/>
  <c r="R39" i="48"/>
  <c r="S39" i="48" s="1"/>
  <c r="F39" i="48"/>
  <c r="G39" i="48" s="1"/>
  <c r="AJ39" i="48"/>
  <c r="AK39" i="48" s="1"/>
  <c r="X39" i="48"/>
  <c r="Y39" i="48" s="1"/>
  <c r="L39" i="48"/>
  <c r="M39" i="48" s="1"/>
  <c r="AG39" i="40"/>
  <c r="AH39" i="40" s="1"/>
  <c r="X39" i="40"/>
  <c r="Y39" i="40" s="1"/>
  <c r="I39" i="40"/>
  <c r="J39" i="40" s="1"/>
  <c r="AJ39" i="39"/>
  <c r="AK39" i="39" s="1"/>
  <c r="AD39" i="39"/>
  <c r="AE39" i="39" s="1"/>
  <c r="X39" i="39"/>
  <c r="Y39" i="39" s="1"/>
  <c r="R39" i="39"/>
  <c r="S39" i="39" s="1"/>
  <c r="L39" i="39"/>
  <c r="M39" i="39" s="1"/>
  <c r="F39" i="39"/>
  <c r="G39" i="39" s="1"/>
  <c r="AG39" i="38"/>
  <c r="AH39" i="38" s="1"/>
  <c r="U39" i="38"/>
  <c r="V39" i="38" s="1"/>
  <c r="I39" i="38"/>
  <c r="J39" i="38" s="1"/>
  <c r="AD39" i="40"/>
  <c r="AE39" i="40" s="1"/>
  <c r="O39" i="40"/>
  <c r="P39" i="40" s="1"/>
  <c r="F39" i="40"/>
  <c r="G39" i="40" s="1"/>
  <c r="AD39" i="38"/>
  <c r="AE39" i="38" s="1"/>
  <c r="R39" i="38"/>
  <c r="S39" i="38" s="1"/>
  <c r="F39" i="38"/>
  <c r="G39" i="38" s="1"/>
  <c r="AJ39" i="40"/>
  <c r="AK39" i="40" s="1"/>
  <c r="U39" i="40"/>
  <c r="V39" i="40" s="1"/>
  <c r="L39" i="40"/>
  <c r="M39" i="40" s="1"/>
  <c r="AG39" i="39"/>
  <c r="AH39" i="39" s="1"/>
  <c r="AA39" i="39"/>
  <c r="AB39" i="39" s="1"/>
  <c r="U39" i="39"/>
  <c r="V39" i="39" s="1"/>
  <c r="O39" i="39"/>
  <c r="P39" i="39" s="1"/>
  <c r="I39" i="39"/>
  <c r="J39" i="39" s="1"/>
  <c r="C39" i="39"/>
  <c r="D39" i="39" s="1"/>
  <c r="AA39" i="38"/>
  <c r="AB39" i="38" s="1"/>
  <c r="O39" i="38"/>
  <c r="P39" i="38" s="1"/>
  <c r="C39" i="38"/>
  <c r="D39" i="38" s="1"/>
  <c r="AA39" i="40"/>
  <c r="AB39" i="40" s="1"/>
  <c r="R39" i="40"/>
  <c r="S39" i="40" s="1"/>
  <c r="C39" i="40"/>
  <c r="D39" i="40" s="1"/>
  <c r="AJ39" i="38"/>
  <c r="AK39" i="38" s="1"/>
  <c r="X39" i="38"/>
  <c r="Y39" i="38" s="1"/>
  <c r="L39" i="38"/>
  <c r="M39" i="38" s="1"/>
  <c r="AJ39" i="37"/>
  <c r="AK39" i="37" s="1"/>
  <c r="R39" i="37"/>
  <c r="S39" i="37" s="1"/>
  <c r="I39" i="37"/>
  <c r="J39" i="37" s="1"/>
  <c r="AG39" i="36"/>
  <c r="AH39" i="36" s="1"/>
  <c r="AA39" i="36"/>
  <c r="AB39" i="36" s="1"/>
  <c r="U39" i="36"/>
  <c r="V39" i="36" s="1"/>
  <c r="O39" i="36"/>
  <c r="P39" i="36" s="1"/>
  <c r="I39" i="36"/>
  <c r="J39" i="36" s="1"/>
  <c r="C39" i="36"/>
  <c r="D39" i="36" s="1"/>
  <c r="AG39" i="35"/>
  <c r="AH39" i="35" s="1"/>
  <c r="AA39" i="35"/>
  <c r="AB39" i="35" s="1"/>
  <c r="U39" i="35"/>
  <c r="V39" i="35" s="1"/>
  <c r="O39" i="35"/>
  <c r="P39" i="35" s="1"/>
  <c r="I39" i="35"/>
  <c r="J39" i="35" s="1"/>
  <c r="C39" i="35"/>
  <c r="D39" i="35" s="1"/>
  <c r="AG39" i="34"/>
  <c r="AH39" i="34" s="1"/>
  <c r="R39" i="34"/>
  <c r="S39" i="34" s="1"/>
  <c r="I39" i="34"/>
  <c r="J39" i="34" s="1"/>
  <c r="AA39" i="37"/>
  <c r="AB39" i="37" s="1"/>
  <c r="O39" i="37"/>
  <c r="P39" i="37" s="1"/>
  <c r="F39" i="37"/>
  <c r="G39" i="37" s="1"/>
  <c r="AG39" i="37"/>
  <c r="AH39" i="37" s="1"/>
  <c r="X39" i="37"/>
  <c r="Y39" i="37" s="1"/>
  <c r="L39" i="37"/>
  <c r="M39" i="37" s="1"/>
  <c r="AJ39" i="36"/>
  <c r="AK39" i="36" s="1"/>
  <c r="AD39" i="36"/>
  <c r="AE39" i="36" s="1"/>
  <c r="X39" i="36"/>
  <c r="Y39" i="36" s="1"/>
  <c r="R39" i="36"/>
  <c r="S39" i="36" s="1"/>
  <c r="L39" i="36"/>
  <c r="M39" i="36" s="1"/>
  <c r="F39" i="36"/>
  <c r="G39" i="36" s="1"/>
  <c r="AJ39" i="35"/>
  <c r="AK39" i="35" s="1"/>
  <c r="AD39" i="35"/>
  <c r="AE39" i="35" s="1"/>
  <c r="X39" i="35"/>
  <c r="Y39" i="35" s="1"/>
  <c r="R39" i="35"/>
  <c r="S39" i="35" s="1"/>
  <c r="L39" i="35"/>
  <c r="M39" i="35" s="1"/>
  <c r="F39" i="35"/>
  <c r="G39" i="35" s="1"/>
  <c r="AD39" i="37"/>
  <c r="AE39" i="37" s="1"/>
  <c r="U39" i="37"/>
  <c r="V39" i="37" s="1"/>
  <c r="C39" i="37"/>
  <c r="D39" i="37" s="1"/>
  <c r="AJ39" i="34"/>
  <c r="AK39" i="34" s="1"/>
  <c r="AA39" i="34"/>
  <c r="AB39" i="34" s="1"/>
  <c r="L39" i="34"/>
  <c r="M39" i="34" s="1"/>
  <c r="C39" i="34"/>
  <c r="D39" i="34" s="1"/>
  <c r="O39" i="34"/>
  <c r="P39" i="34" s="1"/>
  <c r="AG39" i="33"/>
  <c r="AH39" i="33" s="1"/>
  <c r="U39" i="33"/>
  <c r="V39" i="33" s="1"/>
  <c r="I39" i="33"/>
  <c r="J39" i="33" s="1"/>
  <c r="AD39" i="34"/>
  <c r="AE39" i="34" s="1"/>
  <c r="AD39" i="33"/>
  <c r="AE39" i="33" s="1"/>
  <c r="R39" i="33"/>
  <c r="S39" i="33" s="1"/>
  <c r="F39" i="33"/>
  <c r="G39" i="33" s="1"/>
  <c r="AJ39" i="32"/>
  <c r="AK39" i="32" s="1"/>
  <c r="AD39" i="32"/>
  <c r="AE39" i="32" s="1"/>
  <c r="X39" i="32"/>
  <c r="Y39" i="32" s="1"/>
  <c r="R39" i="32"/>
  <c r="S39" i="32" s="1"/>
  <c r="L39" i="32"/>
  <c r="M39" i="32" s="1"/>
  <c r="F39" i="32"/>
  <c r="G39" i="32" s="1"/>
  <c r="X39" i="34"/>
  <c r="Y39" i="34" s="1"/>
  <c r="AA39" i="33"/>
  <c r="AB39" i="33" s="1"/>
  <c r="O39" i="33"/>
  <c r="P39" i="33" s="1"/>
  <c r="C39" i="33"/>
  <c r="D39" i="33" s="1"/>
  <c r="U39" i="34"/>
  <c r="V39" i="34" s="1"/>
  <c r="F39" i="34"/>
  <c r="G39" i="34" s="1"/>
  <c r="AJ39" i="33"/>
  <c r="AK39" i="33" s="1"/>
  <c r="X39" i="33"/>
  <c r="Y39" i="33" s="1"/>
  <c r="L39" i="33"/>
  <c r="M39" i="33" s="1"/>
  <c r="AG39" i="32"/>
  <c r="AH39" i="32" s="1"/>
  <c r="AA39" i="32"/>
  <c r="AB39" i="32" s="1"/>
  <c r="U39" i="32"/>
  <c r="V39" i="32" s="1"/>
  <c r="O39" i="32"/>
  <c r="P39" i="32" s="1"/>
  <c r="I39" i="32"/>
  <c r="J39" i="32" s="1"/>
  <c r="C39" i="32"/>
  <c r="D39" i="32" s="1"/>
  <c r="AD39" i="31"/>
  <c r="AE39" i="31" s="1"/>
  <c r="U39" i="31"/>
  <c r="V39" i="31" s="1"/>
  <c r="F39" i="31"/>
  <c r="G39" i="31" s="1"/>
  <c r="AG39" i="30"/>
  <c r="AH39" i="30" s="1"/>
  <c r="X39" i="30"/>
  <c r="Y39" i="30" s="1"/>
  <c r="O39" i="30"/>
  <c r="P39" i="30" s="1"/>
  <c r="AG39" i="28"/>
  <c r="AH39" i="28" s="1"/>
  <c r="R39" i="28"/>
  <c r="S39" i="28" s="1"/>
  <c r="I39" i="28"/>
  <c r="J39" i="28" s="1"/>
  <c r="AJ39" i="27"/>
  <c r="AK39" i="27" s="1"/>
  <c r="AD39" i="27"/>
  <c r="AE39" i="27" s="1"/>
  <c r="X39" i="27"/>
  <c r="Y39" i="27" s="1"/>
  <c r="R39" i="27"/>
  <c r="S39" i="27" s="1"/>
  <c r="L39" i="27"/>
  <c r="M39" i="27" s="1"/>
  <c r="F39" i="27"/>
  <c r="G39" i="27" s="1"/>
  <c r="AD39" i="26"/>
  <c r="AE39" i="26" s="1"/>
  <c r="R39" i="26"/>
  <c r="S39" i="26" s="1"/>
  <c r="I39" i="26"/>
  <c r="J39" i="26" s="1"/>
  <c r="AJ39" i="31"/>
  <c r="AK39" i="31" s="1"/>
  <c r="AA39" i="31"/>
  <c r="AB39" i="31" s="1"/>
  <c r="L39" i="31"/>
  <c r="M39" i="31" s="1"/>
  <c r="C39" i="31"/>
  <c r="D39" i="31" s="1"/>
  <c r="AD39" i="30"/>
  <c r="AE39" i="30" s="1"/>
  <c r="U39" i="30"/>
  <c r="V39" i="30" s="1"/>
  <c r="F39" i="30"/>
  <c r="G39" i="30" s="1"/>
  <c r="AG39" i="29"/>
  <c r="AH39" i="29" s="1"/>
  <c r="AA39" i="29"/>
  <c r="AB39" i="29" s="1"/>
  <c r="U39" i="29"/>
  <c r="V39" i="29" s="1"/>
  <c r="O39" i="29"/>
  <c r="P39" i="29" s="1"/>
  <c r="I39" i="29"/>
  <c r="J39" i="29" s="1"/>
  <c r="C39" i="29"/>
  <c r="D39" i="29" s="1"/>
  <c r="X39" i="28"/>
  <c r="Y39" i="28" s="1"/>
  <c r="O39" i="28"/>
  <c r="P39" i="28" s="1"/>
  <c r="AA39" i="26"/>
  <c r="AB39" i="26" s="1"/>
  <c r="O39" i="26"/>
  <c r="P39" i="26" s="1"/>
  <c r="F39" i="26"/>
  <c r="G39" i="26" s="1"/>
  <c r="AJ39" i="25"/>
  <c r="AK39" i="25" s="1"/>
  <c r="AA39" i="25"/>
  <c r="AB39" i="25" s="1"/>
  <c r="L39" i="25"/>
  <c r="M39" i="25" s="1"/>
  <c r="C39" i="25"/>
  <c r="D39" i="25" s="1"/>
  <c r="AG39" i="31"/>
  <c r="AH39" i="31" s="1"/>
  <c r="R39" i="31"/>
  <c r="S39" i="31" s="1"/>
  <c r="I39" i="31"/>
  <c r="J39" i="31" s="1"/>
  <c r="AA39" i="30"/>
  <c r="AB39" i="30" s="1"/>
  <c r="L39" i="30"/>
  <c r="M39" i="30" s="1"/>
  <c r="C39" i="30"/>
  <c r="D39" i="30" s="1"/>
  <c r="AD39" i="28"/>
  <c r="AE39" i="28" s="1"/>
  <c r="U39" i="28"/>
  <c r="V39" i="28" s="1"/>
  <c r="F39" i="28"/>
  <c r="G39" i="28" s="1"/>
  <c r="AG39" i="27"/>
  <c r="AH39" i="27" s="1"/>
  <c r="AA39" i="27"/>
  <c r="AB39" i="27" s="1"/>
  <c r="U39" i="27"/>
  <c r="V39" i="27" s="1"/>
  <c r="O39" i="27"/>
  <c r="P39" i="27" s="1"/>
  <c r="I39" i="27"/>
  <c r="J39" i="27" s="1"/>
  <c r="C39" i="27"/>
  <c r="D39" i="27" s="1"/>
  <c r="AJ39" i="26"/>
  <c r="AK39" i="26" s="1"/>
  <c r="X39" i="26"/>
  <c r="Y39" i="26" s="1"/>
  <c r="C39" i="26"/>
  <c r="D39" i="26" s="1"/>
  <c r="AG39" i="25"/>
  <c r="AH39" i="25" s="1"/>
  <c r="R39" i="25"/>
  <c r="S39" i="25" s="1"/>
  <c r="I39" i="25"/>
  <c r="J39" i="25" s="1"/>
  <c r="X39" i="31"/>
  <c r="Y39" i="31" s="1"/>
  <c r="O39" i="31"/>
  <c r="P39" i="31" s="1"/>
  <c r="AJ39" i="30"/>
  <c r="AK39" i="30" s="1"/>
  <c r="R39" i="30"/>
  <c r="S39" i="30" s="1"/>
  <c r="I39" i="30"/>
  <c r="J39" i="30" s="1"/>
  <c r="AJ39" i="29"/>
  <c r="AK39" i="29" s="1"/>
  <c r="AD39" i="29"/>
  <c r="AE39" i="29" s="1"/>
  <c r="X39" i="29"/>
  <c r="Y39" i="29" s="1"/>
  <c r="R39" i="29"/>
  <c r="S39" i="29" s="1"/>
  <c r="L39" i="29"/>
  <c r="M39" i="29" s="1"/>
  <c r="F39" i="29"/>
  <c r="G39" i="29" s="1"/>
  <c r="AJ39" i="28"/>
  <c r="AK39" i="28" s="1"/>
  <c r="AA39" i="28"/>
  <c r="AB39" i="28" s="1"/>
  <c r="L39" i="28"/>
  <c r="M39" i="28" s="1"/>
  <c r="C39" i="28"/>
  <c r="D39" i="28" s="1"/>
  <c r="L39" i="26"/>
  <c r="M39" i="26" s="1"/>
  <c r="O39" i="25"/>
  <c r="P39" i="25" s="1"/>
  <c r="X39" i="22"/>
  <c r="Y39" i="22" s="1"/>
  <c r="O39" i="22"/>
  <c r="P39" i="22" s="1"/>
  <c r="AG39" i="21"/>
  <c r="AH39" i="21" s="1"/>
  <c r="X39" i="21"/>
  <c r="Y39" i="21" s="1"/>
  <c r="O39" i="21"/>
  <c r="P39" i="21" s="1"/>
  <c r="C39" i="21"/>
  <c r="D39" i="21" s="1"/>
  <c r="AD39" i="20"/>
  <c r="AE39" i="20" s="1"/>
  <c r="O39" i="20"/>
  <c r="P39" i="20" s="1"/>
  <c r="F39" i="20"/>
  <c r="G39" i="20" s="1"/>
  <c r="AJ39" i="19"/>
  <c r="AK39" i="19" s="1"/>
  <c r="U39" i="19"/>
  <c r="V39" i="19" s="1"/>
  <c r="L39" i="19"/>
  <c r="M39" i="19" s="1"/>
  <c r="AD39" i="25"/>
  <c r="AE39" i="25" s="1"/>
  <c r="AJ39" i="24"/>
  <c r="AK39" i="24" s="1"/>
  <c r="AD39" i="24"/>
  <c r="AE39" i="24" s="1"/>
  <c r="X39" i="24"/>
  <c r="Y39" i="24" s="1"/>
  <c r="R39" i="24"/>
  <c r="S39" i="24" s="1"/>
  <c r="L39" i="24"/>
  <c r="M39" i="24" s="1"/>
  <c r="F39" i="24"/>
  <c r="G39" i="24" s="1"/>
  <c r="AD39" i="22"/>
  <c r="AE39" i="22" s="1"/>
  <c r="U39" i="22"/>
  <c r="V39" i="22" s="1"/>
  <c r="F39" i="22"/>
  <c r="G39" i="22" s="1"/>
  <c r="AD39" i="21"/>
  <c r="AE39" i="21" s="1"/>
  <c r="U39" i="21"/>
  <c r="V39" i="21" s="1"/>
  <c r="L39" i="21"/>
  <c r="M39" i="21" s="1"/>
  <c r="AJ39" i="20"/>
  <c r="AK39" i="20" s="1"/>
  <c r="U39" i="20"/>
  <c r="V39" i="20" s="1"/>
  <c r="L39" i="20"/>
  <c r="M39" i="20" s="1"/>
  <c r="AA39" i="19"/>
  <c r="AB39" i="19" s="1"/>
  <c r="R39" i="19"/>
  <c r="S39" i="19" s="1"/>
  <c r="C39" i="19"/>
  <c r="D39" i="19" s="1"/>
  <c r="AG39" i="26"/>
  <c r="AH39" i="26" s="1"/>
  <c r="X39" i="25"/>
  <c r="Y39" i="25" s="1"/>
  <c r="U39" i="26"/>
  <c r="V39" i="26" s="1"/>
  <c r="U39" i="25"/>
  <c r="V39" i="25" s="1"/>
  <c r="F39" i="25"/>
  <c r="G39" i="25" s="1"/>
  <c r="AG39" i="24"/>
  <c r="AH39" i="24" s="1"/>
  <c r="AA39" i="24"/>
  <c r="AB39" i="24" s="1"/>
  <c r="U39" i="24"/>
  <c r="V39" i="24" s="1"/>
  <c r="O39" i="24"/>
  <c r="P39" i="24" s="1"/>
  <c r="I39" i="24"/>
  <c r="J39" i="24" s="1"/>
  <c r="C39" i="24"/>
  <c r="D39" i="24" s="1"/>
  <c r="AG39" i="22"/>
  <c r="AH39" i="22" s="1"/>
  <c r="R39" i="22"/>
  <c r="S39" i="22" s="1"/>
  <c r="I39" i="22"/>
  <c r="J39" i="22" s="1"/>
  <c r="AJ39" i="21"/>
  <c r="AK39" i="21" s="1"/>
  <c r="R39" i="21"/>
  <c r="S39" i="21" s="1"/>
  <c r="F39" i="21"/>
  <c r="G39" i="21" s="1"/>
  <c r="AG39" i="20"/>
  <c r="AH39" i="20" s="1"/>
  <c r="X39" i="20"/>
  <c r="Y39" i="20" s="1"/>
  <c r="I39" i="20"/>
  <c r="J39" i="20" s="1"/>
  <c r="AJ39" i="22"/>
  <c r="AK39" i="22" s="1"/>
  <c r="C39" i="22"/>
  <c r="D39" i="22" s="1"/>
  <c r="I39" i="21"/>
  <c r="J39" i="21" s="1"/>
  <c r="AD39" i="19"/>
  <c r="AE39" i="19" s="1"/>
  <c r="O39" i="19"/>
  <c r="P39" i="19" s="1"/>
  <c r="X39" i="17"/>
  <c r="Y39" i="17" s="1"/>
  <c r="O39" i="17"/>
  <c r="P39" i="17" s="1"/>
  <c r="AD39" i="16"/>
  <c r="AE39" i="16" s="1"/>
  <c r="U39" i="16"/>
  <c r="V39" i="16" s="1"/>
  <c r="F39" i="16"/>
  <c r="G39" i="16" s="1"/>
  <c r="AG39" i="15"/>
  <c r="AH39" i="15" s="1"/>
  <c r="AA39" i="15"/>
  <c r="AB39" i="15" s="1"/>
  <c r="U39" i="15"/>
  <c r="V39" i="15" s="1"/>
  <c r="O39" i="15"/>
  <c r="P39" i="15" s="1"/>
  <c r="I39" i="15"/>
  <c r="J39" i="15" s="1"/>
  <c r="C39" i="15"/>
  <c r="D39" i="15" s="1"/>
  <c r="AJ39" i="13"/>
  <c r="AK39" i="13" s="1"/>
  <c r="X39" i="13"/>
  <c r="Y39" i="13" s="1"/>
  <c r="L39" i="13"/>
  <c r="M39" i="13" s="1"/>
  <c r="AD39" i="12"/>
  <c r="AE39" i="12" s="1"/>
  <c r="U39" i="12"/>
  <c r="V39" i="12" s="1"/>
  <c r="I39" i="12"/>
  <c r="J39" i="12" s="1"/>
  <c r="AG39" i="10"/>
  <c r="AH39" i="10" s="1"/>
  <c r="U39" i="10"/>
  <c r="V39" i="10" s="1"/>
  <c r="I39" i="10"/>
  <c r="J39" i="10" s="1"/>
  <c r="X39" i="12"/>
  <c r="Y39" i="12" s="1"/>
  <c r="O39" i="12"/>
  <c r="P39" i="12" s="1"/>
  <c r="AA39" i="22"/>
  <c r="AB39" i="22" s="1"/>
  <c r="C39" i="20"/>
  <c r="D39" i="20" s="1"/>
  <c r="X39" i="19"/>
  <c r="Y39" i="19" s="1"/>
  <c r="I39" i="19"/>
  <c r="J39" i="19" s="1"/>
  <c r="AJ39" i="18"/>
  <c r="AK39" i="18" s="1"/>
  <c r="AD39" i="18"/>
  <c r="AE39" i="18" s="1"/>
  <c r="X39" i="18"/>
  <c r="Y39" i="18" s="1"/>
  <c r="R39" i="18"/>
  <c r="S39" i="18" s="1"/>
  <c r="L39" i="18"/>
  <c r="M39" i="18" s="1"/>
  <c r="F39" i="18"/>
  <c r="G39" i="18" s="1"/>
  <c r="AD39" i="17"/>
  <c r="AE39" i="17" s="1"/>
  <c r="U39" i="17"/>
  <c r="V39" i="17" s="1"/>
  <c r="F39" i="17"/>
  <c r="G39" i="17" s="1"/>
  <c r="AJ39" i="16"/>
  <c r="AK39" i="16" s="1"/>
  <c r="AA39" i="16"/>
  <c r="AB39" i="16" s="1"/>
  <c r="L39" i="16"/>
  <c r="M39" i="16" s="1"/>
  <c r="C39" i="16"/>
  <c r="D39" i="16" s="1"/>
  <c r="AG39" i="13"/>
  <c r="AH39" i="13" s="1"/>
  <c r="U39" i="13"/>
  <c r="V39" i="13" s="1"/>
  <c r="I39" i="13"/>
  <c r="J39" i="13" s="1"/>
  <c r="AA39" i="12"/>
  <c r="AB39" i="12" s="1"/>
  <c r="R39" i="12"/>
  <c r="S39" i="12" s="1"/>
  <c r="F39" i="12"/>
  <c r="G39" i="12" s="1"/>
  <c r="AJ40" i="11"/>
  <c r="AK40" i="11" s="1"/>
  <c r="AD40" i="11"/>
  <c r="AE40" i="11" s="1"/>
  <c r="X40" i="11"/>
  <c r="Y40" i="11" s="1"/>
  <c r="R40" i="11"/>
  <c r="S40" i="11" s="1"/>
  <c r="L40" i="11"/>
  <c r="M40" i="11" s="1"/>
  <c r="F40" i="11"/>
  <c r="G40" i="11" s="1"/>
  <c r="AD39" i="10"/>
  <c r="AE39" i="10" s="1"/>
  <c r="R39" i="10"/>
  <c r="S39" i="10" s="1"/>
  <c r="F39" i="10"/>
  <c r="G39" i="10" s="1"/>
  <c r="AG39" i="9"/>
  <c r="AH39" i="9" s="1"/>
  <c r="AA39" i="9"/>
  <c r="AB39" i="9" s="1"/>
  <c r="U39" i="9"/>
  <c r="V39" i="9" s="1"/>
  <c r="O39" i="9"/>
  <c r="P39" i="9" s="1"/>
  <c r="I39" i="9"/>
  <c r="J39" i="9" s="1"/>
  <c r="C39" i="9"/>
  <c r="D39" i="9" s="1"/>
  <c r="C39" i="12"/>
  <c r="D39" i="12" s="1"/>
  <c r="AA39" i="10"/>
  <c r="AB39" i="10" s="1"/>
  <c r="C39" i="10"/>
  <c r="D39" i="10" s="1"/>
  <c r="AA39" i="21"/>
  <c r="AB39" i="21" s="1"/>
  <c r="AA39" i="20"/>
  <c r="AB39" i="20" s="1"/>
  <c r="F39" i="19"/>
  <c r="G39" i="19" s="1"/>
  <c r="AJ39" i="17"/>
  <c r="AK39" i="17" s="1"/>
  <c r="AA39" i="17"/>
  <c r="AB39" i="17" s="1"/>
  <c r="L39" i="17"/>
  <c r="M39" i="17" s="1"/>
  <c r="C39" i="17"/>
  <c r="D39" i="17" s="1"/>
  <c r="AG39" i="16"/>
  <c r="AH39" i="16" s="1"/>
  <c r="R39" i="16"/>
  <c r="S39" i="16" s="1"/>
  <c r="I39" i="16"/>
  <c r="J39" i="16" s="1"/>
  <c r="AJ39" i="15"/>
  <c r="AK39" i="15" s="1"/>
  <c r="AD39" i="15"/>
  <c r="AE39" i="15" s="1"/>
  <c r="X39" i="15"/>
  <c r="Y39" i="15" s="1"/>
  <c r="R39" i="15"/>
  <c r="S39" i="15" s="1"/>
  <c r="L39" i="15"/>
  <c r="M39" i="15" s="1"/>
  <c r="F39" i="15"/>
  <c r="G39" i="15" s="1"/>
  <c r="AD39" i="13"/>
  <c r="AE39" i="13" s="1"/>
  <c r="R39" i="13"/>
  <c r="S39" i="13" s="1"/>
  <c r="F39" i="13"/>
  <c r="G39" i="13" s="1"/>
  <c r="AJ39" i="12"/>
  <c r="AK39" i="12" s="1"/>
  <c r="O39" i="10"/>
  <c r="P39" i="10" s="1"/>
  <c r="L39" i="22"/>
  <c r="M39" i="22" s="1"/>
  <c r="U39" i="18"/>
  <c r="V39" i="18" s="1"/>
  <c r="O39" i="13"/>
  <c r="P39" i="13" s="1"/>
  <c r="AG39" i="12"/>
  <c r="AH39" i="12" s="1"/>
  <c r="AG40" i="11"/>
  <c r="AH40" i="11" s="1"/>
  <c r="I40" i="11"/>
  <c r="J40" i="11" s="1"/>
  <c r="AJ39" i="10"/>
  <c r="AK39" i="10" s="1"/>
  <c r="X39" i="9"/>
  <c r="Y39" i="9" s="1"/>
  <c r="O39" i="18"/>
  <c r="P39" i="18" s="1"/>
  <c r="R39" i="17"/>
  <c r="S39" i="17" s="1"/>
  <c r="X39" i="16"/>
  <c r="Y39" i="16" s="1"/>
  <c r="C39" i="13"/>
  <c r="D39" i="13" s="1"/>
  <c r="AA40" i="11"/>
  <c r="AB40" i="11" s="1"/>
  <c r="C40" i="11"/>
  <c r="D40" i="11" s="1"/>
  <c r="X39" i="10"/>
  <c r="Y39" i="10" s="1"/>
  <c r="AD39" i="9"/>
  <c r="AE39" i="9" s="1"/>
  <c r="R39" i="9"/>
  <c r="S39" i="9" s="1"/>
  <c r="F39" i="9"/>
  <c r="G39" i="9" s="1"/>
  <c r="AA39" i="18"/>
  <c r="AB39" i="18" s="1"/>
  <c r="L39" i="9"/>
  <c r="M39" i="9" s="1"/>
  <c r="R39" i="20"/>
  <c r="S39" i="20" s="1"/>
  <c r="AG39" i="18"/>
  <c r="AH39" i="18" s="1"/>
  <c r="I39" i="18"/>
  <c r="J39" i="18" s="1"/>
  <c r="I39" i="17"/>
  <c r="J39" i="17" s="1"/>
  <c r="O39" i="16"/>
  <c r="P39" i="16" s="1"/>
  <c r="L39" i="12"/>
  <c r="M39" i="12" s="1"/>
  <c r="U40" i="11"/>
  <c r="V40" i="11" s="1"/>
  <c r="L39" i="10"/>
  <c r="M39" i="10" s="1"/>
  <c r="AG39" i="19"/>
  <c r="AH39" i="19" s="1"/>
  <c r="C39" i="18"/>
  <c r="D39" i="18" s="1"/>
  <c r="AG39" i="17"/>
  <c r="AH39" i="17" s="1"/>
  <c r="AA39" i="13"/>
  <c r="AB39" i="13" s="1"/>
  <c r="O40" i="11"/>
  <c r="P40" i="11" s="1"/>
  <c r="AJ39" i="9"/>
  <c r="AK39" i="9" s="1"/>
  <c r="AG41" i="48"/>
  <c r="AH41" i="48" s="1"/>
  <c r="AA41" i="48"/>
  <c r="AB41" i="48" s="1"/>
  <c r="U41" i="48"/>
  <c r="V41" i="48" s="1"/>
  <c r="O41" i="48"/>
  <c r="P41" i="48" s="1"/>
  <c r="I41" i="48"/>
  <c r="J41" i="48" s="1"/>
  <c r="C41" i="48"/>
  <c r="D41" i="48" s="1"/>
  <c r="AG41" i="47"/>
  <c r="AH41" i="47" s="1"/>
  <c r="AA41" i="47"/>
  <c r="AB41" i="47" s="1"/>
  <c r="U41" i="47"/>
  <c r="V41" i="47" s="1"/>
  <c r="O41" i="47"/>
  <c r="P41" i="47" s="1"/>
  <c r="I41" i="47"/>
  <c r="J41" i="47" s="1"/>
  <c r="C41" i="47"/>
  <c r="D41" i="47" s="1"/>
  <c r="AD41" i="48"/>
  <c r="AE41" i="48" s="1"/>
  <c r="R41" i="48"/>
  <c r="S41" i="48" s="1"/>
  <c r="F41" i="48"/>
  <c r="G41" i="48" s="1"/>
  <c r="X41" i="48"/>
  <c r="Y41" i="48" s="1"/>
  <c r="AD41" i="47"/>
  <c r="AE41" i="47" s="1"/>
  <c r="L41" i="47"/>
  <c r="M41" i="47" s="1"/>
  <c r="L41" i="48"/>
  <c r="M41" i="48" s="1"/>
  <c r="R41" i="47"/>
  <c r="S41" i="47" s="1"/>
  <c r="AD41" i="46"/>
  <c r="AE41" i="46" s="1"/>
  <c r="U41" i="46"/>
  <c r="V41" i="46" s="1"/>
  <c r="F41" i="46"/>
  <c r="G41" i="46" s="1"/>
  <c r="AJ41" i="47"/>
  <c r="AK41" i="47" s="1"/>
  <c r="X41" i="47"/>
  <c r="Y41" i="47" s="1"/>
  <c r="AJ41" i="46"/>
  <c r="AK41" i="46" s="1"/>
  <c r="AA41" i="46"/>
  <c r="AB41" i="46" s="1"/>
  <c r="L41" i="46"/>
  <c r="M41" i="46" s="1"/>
  <c r="C41" i="46"/>
  <c r="D41" i="46" s="1"/>
  <c r="AJ41" i="48"/>
  <c r="AK41" i="48" s="1"/>
  <c r="F41" i="47"/>
  <c r="G41" i="47" s="1"/>
  <c r="I41" i="46"/>
  <c r="J41" i="46" s="1"/>
  <c r="X41" i="46"/>
  <c r="Y41" i="46" s="1"/>
  <c r="AG41" i="46"/>
  <c r="AH41" i="46" s="1"/>
  <c r="R41" i="46"/>
  <c r="S41" i="46" s="1"/>
  <c r="O41" i="46"/>
  <c r="P41" i="46" s="1"/>
  <c r="AG41" i="45"/>
  <c r="AH41" i="45" s="1"/>
  <c r="U41" i="45"/>
  <c r="V41" i="45" s="1"/>
  <c r="I41" i="45"/>
  <c r="J41" i="45" s="1"/>
  <c r="AD41" i="44"/>
  <c r="AE41" i="44" s="1"/>
  <c r="O41" i="44"/>
  <c r="P41" i="44" s="1"/>
  <c r="F41" i="44"/>
  <c r="G41" i="44" s="1"/>
  <c r="AD41" i="45"/>
  <c r="AE41" i="45" s="1"/>
  <c r="R41" i="45"/>
  <c r="S41" i="45" s="1"/>
  <c r="F41" i="45"/>
  <c r="G41" i="45" s="1"/>
  <c r="AJ41" i="44"/>
  <c r="AK41" i="44" s="1"/>
  <c r="U41" i="44"/>
  <c r="V41" i="44" s="1"/>
  <c r="L41" i="44"/>
  <c r="M41" i="44" s="1"/>
  <c r="AA41" i="45"/>
  <c r="AB41" i="45" s="1"/>
  <c r="O41" i="45"/>
  <c r="P41" i="45" s="1"/>
  <c r="C41" i="45"/>
  <c r="D41" i="45" s="1"/>
  <c r="AA41" i="44"/>
  <c r="AB41" i="44" s="1"/>
  <c r="R41" i="44"/>
  <c r="S41" i="44" s="1"/>
  <c r="C41" i="44"/>
  <c r="D41" i="44" s="1"/>
  <c r="AJ41" i="45"/>
  <c r="AK41" i="45" s="1"/>
  <c r="X41" i="45"/>
  <c r="Y41" i="45" s="1"/>
  <c r="L41" i="45"/>
  <c r="M41" i="45" s="1"/>
  <c r="AG41" i="44"/>
  <c r="AH41" i="44" s="1"/>
  <c r="X41" i="44"/>
  <c r="Y41" i="44" s="1"/>
  <c r="I41" i="44"/>
  <c r="J41" i="44" s="1"/>
  <c r="AJ41" i="42"/>
  <c r="AK41" i="42" s="1"/>
  <c r="X41" i="42"/>
  <c r="Y41" i="42" s="1"/>
  <c r="L41" i="42"/>
  <c r="M41" i="42" s="1"/>
  <c r="AG41" i="43"/>
  <c r="AH41" i="43" s="1"/>
  <c r="AA41" i="43"/>
  <c r="AB41" i="43" s="1"/>
  <c r="U41" i="43"/>
  <c r="V41" i="43" s="1"/>
  <c r="O41" i="43"/>
  <c r="P41" i="43" s="1"/>
  <c r="I41" i="43"/>
  <c r="J41" i="43" s="1"/>
  <c r="C41" i="43"/>
  <c r="D41" i="43" s="1"/>
  <c r="AG41" i="42"/>
  <c r="AH41" i="42" s="1"/>
  <c r="U41" i="42"/>
  <c r="V41" i="42" s="1"/>
  <c r="I41" i="42"/>
  <c r="J41" i="42" s="1"/>
  <c r="AG41" i="41"/>
  <c r="AH41" i="41" s="1"/>
  <c r="AA41" i="41"/>
  <c r="AB41" i="41" s="1"/>
  <c r="U41" i="41"/>
  <c r="V41" i="41" s="1"/>
  <c r="O41" i="41"/>
  <c r="P41" i="41" s="1"/>
  <c r="I41" i="41"/>
  <c r="J41" i="41" s="1"/>
  <c r="C41" i="41"/>
  <c r="D41" i="41" s="1"/>
  <c r="AD41" i="42"/>
  <c r="AE41" i="42" s="1"/>
  <c r="R41" i="42"/>
  <c r="S41" i="42" s="1"/>
  <c r="F41" i="42"/>
  <c r="G41" i="42" s="1"/>
  <c r="AJ41" i="43"/>
  <c r="AK41" i="43" s="1"/>
  <c r="AD41" i="43"/>
  <c r="AE41" i="43" s="1"/>
  <c r="X41" i="43"/>
  <c r="Y41" i="43" s="1"/>
  <c r="R41" i="43"/>
  <c r="S41" i="43" s="1"/>
  <c r="L41" i="43"/>
  <c r="M41" i="43" s="1"/>
  <c r="F41" i="43"/>
  <c r="G41" i="43" s="1"/>
  <c r="AJ41" i="41"/>
  <c r="AK41" i="41" s="1"/>
  <c r="L41" i="41"/>
  <c r="M41" i="41" s="1"/>
  <c r="AG41" i="40"/>
  <c r="AH41" i="40" s="1"/>
  <c r="X41" i="40"/>
  <c r="Y41" i="40" s="1"/>
  <c r="I41" i="40"/>
  <c r="J41" i="40" s="1"/>
  <c r="AJ41" i="39"/>
  <c r="AK41" i="39" s="1"/>
  <c r="AD41" i="39"/>
  <c r="AE41" i="39" s="1"/>
  <c r="X41" i="39"/>
  <c r="Y41" i="39" s="1"/>
  <c r="R41" i="39"/>
  <c r="S41" i="39" s="1"/>
  <c r="L41" i="39"/>
  <c r="M41" i="39" s="1"/>
  <c r="F41" i="39"/>
  <c r="G41" i="39" s="1"/>
  <c r="AG41" i="38"/>
  <c r="AH41" i="38" s="1"/>
  <c r="U41" i="38"/>
  <c r="V41" i="38" s="1"/>
  <c r="I41" i="38"/>
  <c r="J41" i="38" s="1"/>
  <c r="AA41" i="42"/>
  <c r="AB41" i="42" s="1"/>
  <c r="AD41" i="41"/>
  <c r="AE41" i="41" s="1"/>
  <c r="F41" i="41"/>
  <c r="G41" i="41" s="1"/>
  <c r="AD41" i="40"/>
  <c r="AE41" i="40" s="1"/>
  <c r="O41" i="40"/>
  <c r="P41" i="40" s="1"/>
  <c r="F41" i="40"/>
  <c r="G41" i="40" s="1"/>
  <c r="AD41" i="38"/>
  <c r="AE41" i="38" s="1"/>
  <c r="R41" i="38"/>
  <c r="S41" i="38" s="1"/>
  <c r="F41" i="38"/>
  <c r="G41" i="38" s="1"/>
  <c r="O41" i="42"/>
  <c r="P41" i="42" s="1"/>
  <c r="X41" i="41"/>
  <c r="Y41" i="41" s="1"/>
  <c r="AJ41" i="40"/>
  <c r="AK41" i="40" s="1"/>
  <c r="U41" i="40"/>
  <c r="V41" i="40" s="1"/>
  <c r="L41" i="40"/>
  <c r="M41" i="40" s="1"/>
  <c r="AG41" i="39"/>
  <c r="AH41" i="39" s="1"/>
  <c r="AA41" i="39"/>
  <c r="AB41" i="39" s="1"/>
  <c r="U41" i="39"/>
  <c r="V41" i="39" s="1"/>
  <c r="O41" i="39"/>
  <c r="P41" i="39" s="1"/>
  <c r="I41" i="39"/>
  <c r="J41" i="39" s="1"/>
  <c r="C41" i="39"/>
  <c r="D41" i="39" s="1"/>
  <c r="AA41" i="38"/>
  <c r="AB41" i="38" s="1"/>
  <c r="O41" i="38"/>
  <c r="P41" i="38" s="1"/>
  <c r="C41" i="38"/>
  <c r="D41" i="38" s="1"/>
  <c r="C41" i="42"/>
  <c r="D41" i="42" s="1"/>
  <c r="R41" i="41"/>
  <c r="S41" i="41" s="1"/>
  <c r="AA41" i="40"/>
  <c r="AB41" i="40" s="1"/>
  <c r="R41" i="40"/>
  <c r="S41" i="40" s="1"/>
  <c r="C41" i="40"/>
  <c r="D41" i="40" s="1"/>
  <c r="AJ41" i="38"/>
  <c r="AK41" i="38" s="1"/>
  <c r="X41" i="38"/>
  <c r="Y41" i="38" s="1"/>
  <c r="L41" i="38"/>
  <c r="M41" i="38" s="1"/>
  <c r="AG41" i="37"/>
  <c r="AH41" i="37" s="1"/>
  <c r="X41" i="37"/>
  <c r="Y41" i="37" s="1"/>
  <c r="L41" i="37"/>
  <c r="M41" i="37" s="1"/>
  <c r="AG41" i="36"/>
  <c r="AH41" i="36" s="1"/>
  <c r="AA41" i="36"/>
  <c r="AB41" i="36" s="1"/>
  <c r="U41" i="36"/>
  <c r="V41" i="36" s="1"/>
  <c r="O41" i="36"/>
  <c r="P41" i="36" s="1"/>
  <c r="I41" i="36"/>
  <c r="J41" i="36" s="1"/>
  <c r="C41" i="36"/>
  <c r="D41" i="36" s="1"/>
  <c r="AG41" i="35"/>
  <c r="AH41" i="35" s="1"/>
  <c r="AA41" i="35"/>
  <c r="AB41" i="35" s="1"/>
  <c r="U41" i="35"/>
  <c r="V41" i="35" s="1"/>
  <c r="O41" i="35"/>
  <c r="P41" i="35" s="1"/>
  <c r="I41" i="35"/>
  <c r="J41" i="35" s="1"/>
  <c r="C41" i="35"/>
  <c r="D41" i="35" s="1"/>
  <c r="AG41" i="34"/>
  <c r="AH41" i="34" s="1"/>
  <c r="R41" i="34"/>
  <c r="S41" i="34" s="1"/>
  <c r="I41" i="34"/>
  <c r="J41" i="34" s="1"/>
  <c r="AD41" i="37"/>
  <c r="AE41" i="37" s="1"/>
  <c r="U41" i="37"/>
  <c r="V41" i="37" s="1"/>
  <c r="C41" i="37"/>
  <c r="D41" i="37" s="1"/>
  <c r="AJ41" i="37"/>
  <c r="AK41" i="37" s="1"/>
  <c r="R41" i="37"/>
  <c r="S41" i="37" s="1"/>
  <c r="I41" i="37"/>
  <c r="J41" i="37" s="1"/>
  <c r="AJ41" i="36"/>
  <c r="AK41" i="36" s="1"/>
  <c r="AD41" i="36"/>
  <c r="AE41" i="36" s="1"/>
  <c r="X41" i="36"/>
  <c r="Y41" i="36" s="1"/>
  <c r="R41" i="36"/>
  <c r="S41" i="36" s="1"/>
  <c r="L41" i="36"/>
  <c r="M41" i="36" s="1"/>
  <c r="F41" i="36"/>
  <c r="G41" i="36" s="1"/>
  <c r="AJ41" i="35"/>
  <c r="AK41" i="35" s="1"/>
  <c r="AD41" i="35"/>
  <c r="AE41" i="35" s="1"/>
  <c r="X41" i="35"/>
  <c r="Y41" i="35" s="1"/>
  <c r="R41" i="35"/>
  <c r="S41" i="35" s="1"/>
  <c r="L41" i="35"/>
  <c r="M41" i="35" s="1"/>
  <c r="F41" i="35"/>
  <c r="G41" i="35" s="1"/>
  <c r="AA41" i="37"/>
  <c r="AB41" i="37" s="1"/>
  <c r="O41" i="37"/>
  <c r="P41" i="37" s="1"/>
  <c r="F41" i="37"/>
  <c r="G41" i="37" s="1"/>
  <c r="AJ41" i="34"/>
  <c r="AK41" i="34" s="1"/>
  <c r="AA41" i="34"/>
  <c r="AB41" i="34" s="1"/>
  <c r="L41" i="34"/>
  <c r="M41" i="34" s="1"/>
  <c r="C41" i="34"/>
  <c r="D41" i="34" s="1"/>
  <c r="X41" i="34"/>
  <c r="Y41" i="34" s="1"/>
  <c r="AG41" i="33"/>
  <c r="AH41" i="33" s="1"/>
  <c r="U41" i="33"/>
  <c r="V41" i="33" s="1"/>
  <c r="I41" i="33"/>
  <c r="J41" i="33" s="1"/>
  <c r="U41" i="34"/>
  <c r="V41" i="34" s="1"/>
  <c r="F41" i="34"/>
  <c r="G41" i="34" s="1"/>
  <c r="AD41" i="33"/>
  <c r="AE41" i="33" s="1"/>
  <c r="R41" i="33"/>
  <c r="S41" i="33" s="1"/>
  <c r="F41" i="33"/>
  <c r="G41" i="33" s="1"/>
  <c r="AJ41" i="32"/>
  <c r="AK41" i="32" s="1"/>
  <c r="AD41" i="32"/>
  <c r="AE41" i="32" s="1"/>
  <c r="X41" i="32"/>
  <c r="Y41" i="32" s="1"/>
  <c r="R41" i="32"/>
  <c r="S41" i="32" s="1"/>
  <c r="L41" i="32"/>
  <c r="M41" i="32" s="1"/>
  <c r="F41" i="32"/>
  <c r="G41" i="32" s="1"/>
  <c r="O41" i="34"/>
  <c r="P41" i="34" s="1"/>
  <c r="AA41" i="33"/>
  <c r="AB41" i="33" s="1"/>
  <c r="O41" i="33"/>
  <c r="P41" i="33" s="1"/>
  <c r="C41" i="33"/>
  <c r="D41" i="33" s="1"/>
  <c r="AD41" i="34"/>
  <c r="AE41" i="34" s="1"/>
  <c r="AJ41" i="33"/>
  <c r="AK41" i="33" s="1"/>
  <c r="X41" i="33"/>
  <c r="Y41" i="33" s="1"/>
  <c r="L41" i="33"/>
  <c r="M41" i="33" s="1"/>
  <c r="AG41" i="32"/>
  <c r="AH41" i="32" s="1"/>
  <c r="AA41" i="32"/>
  <c r="AB41" i="32" s="1"/>
  <c r="U41" i="32"/>
  <c r="V41" i="32" s="1"/>
  <c r="O41" i="32"/>
  <c r="P41" i="32" s="1"/>
  <c r="I41" i="32"/>
  <c r="J41" i="32" s="1"/>
  <c r="C41" i="32"/>
  <c r="D41" i="32" s="1"/>
  <c r="AD41" i="31"/>
  <c r="AE41" i="31" s="1"/>
  <c r="U41" i="31"/>
  <c r="V41" i="31" s="1"/>
  <c r="F41" i="31"/>
  <c r="G41" i="31" s="1"/>
  <c r="AJ41" i="30"/>
  <c r="AK41" i="30" s="1"/>
  <c r="X41" i="30"/>
  <c r="Y41" i="30" s="1"/>
  <c r="O41" i="30"/>
  <c r="P41" i="30" s="1"/>
  <c r="C41" i="30"/>
  <c r="D41" i="30" s="1"/>
  <c r="AG41" i="28"/>
  <c r="AH41" i="28" s="1"/>
  <c r="R41" i="28"/>
  <c r="S41" i="28" s="1"/>
  <c r="I41" i="28"/>
  <c r="J41" i="28" s="1"/>
  <c r="AJ41" i="27"/>
  <c r="AK41" i="27" s="1"/>
  <c r="AD41" i="27"/>
  <c r="AE41" i="27" s="1"/>
  <c r="X41" i="27"/>
  <c r="Y41" i="27" s="1"/>
  <c r="R41" i="27"/>
  <c r="S41" i="27" s="1"/>
  <c r="L41" i="27"/>
  <c r="M41" i="27" s="1"/>
  <c r="F41" i="27"/>
  <c r="G41" i="27" s="1"/>
  <c r="AG41" i="26"/>
  <c r="AH41" i="26" s="1"/>
  <c r="U41" i="26"/>
  <c r="V41" i="26" s="1"/>
  <c r="L41" i="26"/>
  <c r="M41" i="26" s="1"/>
  <c r="AJ41" i="31"/>
  <c r="AK41" i="31" s="1"/>
  <c r="AA41" i="31"/>
  <c r="AB41" i="31" s="1"/>
  <c r="L41" i="31"/>
  <c r="M41" i="31" s="1"/>
  <c r="C41" i="31"/>
  <c r="D41" i="31" s="1"/>
  <c r="AG41" i="30"/>
  <c r="AH41" i="30" s="1"/>
  <c r="U41" i="30"/>
  <c r="V41" i="30" s="1"/>
  <c r="L41" i="30"/>
  <c r="M41" i="30" s="1"/>
  <c r="AG41" i="29"/>
  <c r="AH41" i="29" s="1"/>
  <c r="AA41" i="29"/>
  <c r="AB41" i="29" s="1"/>
  <c r="U41" i="29"/>
  <c r="V41" i="29" s="1"/>
  <c r="O41" i="29"/>
  <c r="P41" i="29" s="1"/>
  <c r="I41" i="29"/>
  <c r="J41" i="29" s="1"/>
  <c r="C41" i="29"/>
  <c r="D41" i="29" s="1"/>
  <c r="X41" i="28"/>
  <c r="Y41" i="28" s="1"/>
  <c r="O41" i="28"/>
  <c r="P41" i="28" s="1"/>
  <c r="AD41" i="26"/>
  <c r="AE41" i="26" s="1"/>
  <c r="R41" i="26"/>
  <c r="S41" i="26" s="1"/>
  <c r="I41" i="26"/>
  <c r="J41" i="26" s="1"/>
  <c r="AJ41" i="25"/>
  <c r="AK41" i="25" s="1"/>
  <c r="AA41" i="25"/>
  <c r="AB41" i="25" s="1"/>
  <c r="L41" i="25"/>
  <c r="M41" i="25" s="1"/>
  <c r="C41" i="25"/>
  <c r="D41" i="25" s="1"/>
  <c r="AG41" i="31"/>
  <c r="AH41" i="31" s="1"/>
  <c r="R41" i="31"/>
  <c r="S41" i="31" s="1"/>
  <c r="I41" i="31"/>
  <c r="J41" i="31" s="1"/>
  <c r="AD41" i="30"/>
  <c r="AE41" i="30" s="1"/>
  <c r="R41" i="30"/>
  <c r="S41" i="30" s="1"/>
  <c r="I41" i="30"/>
  <c r="J41" i="30" s="1"/>
  <c r="AD41" i="28"/>
  <c r="AE41" i="28" s="1"/>
  <c r="U41" i="28"/>
  <c r="V41" i="28" s="1"/>
  <c r="F41" i="28"/>
  <c r="G41" i="28" s="1"/>
  <c r="AG41" i="27"/>
  <c r="AH41" i="27" s="1"/>
  <c r="AA41" i="27"/>
  <c r="AB41" i="27" s="1"/>
  <c r="U41" i="27"/>
  <c r="V41" i="27" s="1"/>
  <c r="O41" i="27"/>
  <c r="P41" i="27" s="1"/>
  <c r="I41" i="27"/>
  <c r="J41" i="27" s="1"/>
  <c r="C41" i="27"/>
  <c r="D41" i="27" s="1"/>
  <c r="AA41" i="26"/>
  <c r="AB41" i="26" s="1"/>
  <c r="O41" i="26"/>
  <c r="P41" i="26" s="1"/>
  <c r="F41" i="26"/>
  <c r="G41" i="26" s="1"/>
  <c r="AG41" i="25"/>
  <c r="AH41" i="25" s="1"/>
  <c r="R41" i="25"/>
  <c r="S41" i="25" s="1"/>
  <c r="I41" i="25"/>
  <c r="J41" i="25" s="1"/>
  <c r="X41" i="31"/>
  <c r="Y41" i="31" s="1"/>
  <c r="O41" i="31"/>
  <c r="P41" i="31" s="1"/>
  <c r="AA41" i="30"/>
  <c r="AB41" i="30" s="1"/>
  <c r="F41" i="30"/>
  <c r="G41" i="30" s="1"/>
  <c r="AJ41" i="29"/>
  <c r="AK41" i="29" s="1"/>
  <c r="AD41" i="29"/>
  <c r="AE41" i="29" s="1"/>
  <c r="X41" i="29"/>
  <c r="Y41" i="29" s="1"/>
  <c r="R41" i="29"/>
  <c r="S41" i="29" s="1"/>
  <c r="L41" i="29"/>
  <c r="M41" i="29" s="1"/>
  <c r="F41" i="29"/>
  <c r="G41" i="29" s="1"/>
  <c r="AJ41" i="28"/>
  <c r="AK41" i="28" s="1"/>
  <c r="AA41" i="28"/>
  <c r="AB41" i="28" s="1"/>
  <c r="L41" i="28"/>
  <c r="M41" i="28" s="1"/>
  <c r="C41" i="28"/>
  <c r="D41" i="28" s="1"/>
  <c r="X41" i="26"/>
  <c r="Y41" i="26" s="1"/>
  <c r="X41" i="25"/>
  <c r="Y41" i="25" s="1"/>
  <c r="X41" i="22"/>
  <c r="Y41" i="22" s="1"/>
  <c r="O41" i="22"/>
  <c r="P41" i="22" s="1"/>
  <c r="AA41" i="21"/>
  <c r="AB41" i="21" s="1"/>
  <c r="I41" i="21"/>
  <c r="J41" i="21" s="1"/>
  <c r="AD41" i="20"/>
  <c r="AE41" i="20" s="1"/>
  <c r="O41" i="20"/>
  <c r="P41" i="20" s="1"/>
  <c r="F41" i="20"/>
  <c r="G41" i="20" s="1"/>
  <c r="AJ41" i="19"/>
  <c r="AK41" i="19" s="1"/>
  <c r="U41" i="19"/>
  <c r="V41" i="19" s="1"/>
  <c r="L41" i="19"/>
  <c r="M41" i="19" s="1"/>
  <c r="U41" i="25"/>
  <c r="V41" i="25" s="1"/>
  <c r="F41" i="25"/>
  <c r="G41" i="25" s="1"/>
  <c r="AJ41" i="24"/>
  <c r="AK41" i="24" s="1"/>
  <c r="AD41" i="24"/>
  <c r="AE41" i="24" s="1"/>
  <c r="X41" i="24"/>
  <c r="Y41" i="24" s="1"/>
  <c r="R41" i="24"/>
  <c r="S41" i="24" s="1"/>
  <c r="L41" i="24"/>
  <c r="M41" i="24" s="1"/>
  <c r="F41" i="24"/>
  <c r="G41" i="24" s="1"/>
  <c r="AD41" i="22"/>
  <c r="AE41" i="22" s="1"/>
  <c r="U41" i="22"/>
  <c r="V41" i="22" s="1"/>
  <c r="F41" i="22"/>
  <c r="G41" i="22" s="1"/>
  <c r="AJ41" i="21"/>
  <c r="AK41" i="21" s="1"/>
  <c r="R41" i="21"/>
  <c r="S41" i="21" s="1"/>
  <c r="F41" i="21"/>
  <c r="G41" i="21" s="1"/>
  <c r="AJ41" i="20"/>
  <c r="AK41" i="20" s="1"/>
  <c r="U41" i="20"/>
  <c r="V41" i="20" s="1"/>
  <c r="L41" i="20"/>
  <c r="M41" i="20" s="1"/>
  <c r="AA41" i="19"/>
  <c r="AB41" i="19" s="1"/>
  <c r="R41" i="19"/>
  <c r="S41" i="19" s="1"/>
  <c r="C41" i="19"/>
  <c r="D41" i="19" s="1"/>
  <c r="C41" i="26"/>
  <c r="D41" i="26" s="1"/>
  <c r="O41" i="25"/>
  <c r="P41" i="25" s="1"/>
  <c r="AJ41" i="26"/>
  <c r="AK41" i="26" s="1"/>
  <c r="AD41" i="25"/>
  <c r="AE41" i="25" s="1"/>
  <c r="AG41" i="24"/>
  <c r="AH41" i="24" s="1"/>
  <c r="AA41" i="24"/>
  <c r="AB41" i="24" s="1"/>
  <c r="U41" i="24"/>
  <c r="V41" i="24" s="1"/>
  <c r="O41" i="24"/>
  <c r="P41" i="24" s="1"/>
  <c r="I41" i="24"/>
  <c r="J41" i="24" s="1"/>
  <c r="C41" i="24"/>
  <c r="D41" i="24" s="1"/>
  <c r="AG41" i="22"/>
  <c r="AH41" i="22" s="1"/>
  <c r="R41" i="22"/>
  <c r="S41" i="22" s="1"/>
  <c r="I41" i="22"/>
  <c r="J41" i="22" s="1"/>
  <c r="AD41" i="21"/>
  <c r="AE41" i="21" s="1"/>
  <c r="U41" i="21"/>
  <c r="V41" i="21" s="1"/>
  <c r="L41" i="21"/>
  <c r="M41" i="21" s="1"/>
  <c r="AG41" i="20"/>
  <c r="AH41" i="20" s="1"/>
  <c r="X41" i="20"/>
  <c r="Y41" i="20" s="1"/>
  <c r="I41" i="20"/>
  <c r="J41" i="20" s="1"/>
  <c r="AA41" i="22"/>
  <c r="AB41" i="22" s="1"/>
  <c r="O41" i="21"/>
  <c r="P41" i="21" s="1"/>
  <c r="C41" i="20"/>
  <c r="D41" i="20" s="1"/>
  <c r="F41" i="19"/>
  <c r="G41" i="19" s="1"/>
  <c r="X41" i="17"/>
  <c r="Y41" i="17" s="1"/>
  <c r="O41" i="17"/>
  <c r="P41" i="17" s="1"/>
  <c r="AD41" i="16"/>
  <c r="AE41" i="16" s="1"/>
  <c r="U41" i="16"/>
  <c r="V41" i="16" s="1"/>
  <c r="F41" i="16"/>
  <c r="G41" i="16" s="1"/>
  <c r="AG41" i="15"/>
  <c r="AH41" i="15" s="1"/>
  <c r="AA41" i="15"/>
  <c r="AB41" i="15" s="1"/>
  <c r="U41" i="15"/>
  <c r="V41" i="15" s="1"/>
  <c r="O41" i="15"/>
  <c r="P41" i="15" s="1"/>
  <c r="I41" i="15"/>
  <c r="J41" i="15" s="1"/>
  <c r="C41" i="15"/>
  <c r="D41" i="15" s="1"/>
  <c r="AJ41" i="13"/>
  <c r="AK41" i="13" s="1"/>
  <c r="X41" i="13"/>
  <c r="Y41" i="13" s="1"/>
  <c r="L41" i="13"/>
  <c r="M41" i="13" s="1"/>
  <c r="AG41" i="12"/>
  <c r="AH41" i="12" s="1"/>
  <c r="X41" i="12"/>
  <c r="Y41" i="12" s="1"/>
  <c r="I41" i="12"/>
  <c r="J41" i="12" s="1"/>
  <c r="AG41" i="10"/>
  <c r="AH41" i="10" s="1"/>
  <c r="U41" i="10"/>
  <c r="V41" i="10" s="1"/>
  <c r="I41" i="10"/>
  <c r="J41" i="10" s="1"/>
  <c r="AJ41" i="12"/>
  <c r="AK41" i="12" s="1"/>
  <c r="L41" i="12"/>
  <c r="M41" i="12" s="1"/>
  <c r="C41" i="10"/>
  <c r="D41" i="10" s="1"/>
  <c r="C41" i="21"/>
  <c r="D41" i="21" s="1"/>
  <c r="AA41" i="20"/>
  <c r="AB41" i="20" s="1"/>
  <c r="AG41" i="19"/>
  <c r="AH41" i="19" s="1"/>
  <c r="AJ41" i="18"/>
  <c r="AK41" i="18" s="1"/>
  <c r="AD41" i="18"/>
  <c r="AE41" i="18" s="1"/>
  <c r="X41" i="18"/>
  <c r="Y41" i="18" s="1"/>
  <c r="R41" i="18"/>
  <c r="S41" i="18" s="1"/>
  <c r="L41" i="18"/>
  <c r="M41" i="18" s="1"/>
  <c r="F41" i="18"/>
  <c r="G41" i="18" s="1"/>
  <c r="AD41" i="17"/>
  <c r="AE41" i="17" s="1"/>
  <c r="U41" i="17"/>
  <c r="V41" i="17" s="1"/>
  <c r="F41" i="17"/>
  <c r="G41" i="17" s="1"/>
  <c r="AJ41" i="16"/>
  <c r="AK41" i="16" s="1"/>
  <c r="AA41" i="16"/>
  <c r="AB41" i="16" s="1"/>
  <c r="L41" i="16"/>
  <c r="M41" i="16" s="1"/>
  <c r="C41" i="16"/>
  <c r="D41" i="16" s="1"/>
  <c r="AG41" i="13"/>
  <c r="AH41" i="13" s="1"/>
  <c r="U41" i="13"/>
  <c r="V41" i="13" s="1"/>
  <c r="I41" i="13"/>
  <c r="J41" i="13" s="1"/>
  <c r="AD41" i="12"/>
  <c r="AE41" i="12" s="1"/>
  <c r="O41" i="12"/>
  <c r="P41" i="12" s="1"/>
  <c r="F41" i="12"/>
  <c r="G41" i="12" s="1"/>
  <c r="AJ42" i="11"/>
  <c r="AK42" i="11" s="1"/>
  <c r="AD42" i="11"/>
  <c r="AE42" i="11" s="1"/>
  <c r="X42" i="11"/>
  <c r="Y42" i="11" s="1"/>
  <c r="R42" i="11"/>
  <c r="S42" i="11" s="1"/>
  <c r="L42" i="11"/>
  <c r="M42" i="11" s="1"/>
  <c r="F42" i="11"/>
  <c r="G42" i="11" s="1"/>
  <c r="AD41" i="10"/>
  <c r="AE41" i="10" s="1"/>
  <c r="R41" i="10"/>
  <c r="S41" i="10" s="1"/>
  <c r="F41" i="10"/>
  <c r="G41" i="10" s="1"/>
  <c r="AG41" i="9"/>
  <c r="AH41" i="9" s="1"/>
  <c r="AA41" i="9"/>
  <c r="AB41" i="9" s="1"/>
  <c r="U41" i="9"/>
  <c r="V41" i="9" s="1"/>
  <c r="O41" i="9"/>
  <c r="P41" i="9" s="1"/>
  <c r="I41" i="9"/>
  <c r="J41" i="9" s="1"/>
  <c r="C41" i="9"/>
  <c r="D41" i="9" s="1"/>
  <c r="U41" i="12"/>
  <c r="V41" i="12" s="1"/>
  <c r="AA41" i="10"/>
  <c r="AB41" i="10" s="1"/>
  <c r="L41" i="22"/>
  <c r="M41" i="22" s="1"/>
  <c r="AG41" i="21"/>
  <c r="AH41" i="21" s="1"/>
  <c r="R41" i="20"/>
  <c r="S41" i="20" s="1"/>
  <c r="AD41" i="19"/>
  <c r="AE41" i="19" s="1"/>
  <c r="O41" i="19"/>
  <c r="P41" i="19" s="1"/>
  <c r="AJ41" i="17"/>
  <c r="AK41" i="17" s="1"/>
  <c r="AA41" i="17"/>
  <c r="AB41" i="17" s="1"/>
  <c r="L41" i="17"/>
  <c r="M41" i="17" s="1"/>
  <c r="C41" i="17"/>
  <c r="D41" i="17" s="1"/>
  <c r="AG41" i="16"/>
  <c r="AH41" i="16" s="1"/>
  <c r="R41" i="16"/>
  <c r="S41" i="16" s="1"/>
  <c r="I41" i="16"/>
  <c r="J41" i="16" s="1"/>
  <c r="AJ41" i="15"/>
  <c r="AK41" i="15" s="1"/>
  <c r="AD41" i="15"/>
  <c r="AE41" i="15" s="1"/>
  <c r="X41" i="15"/>
  <c r="Y41" i="15" s="1"/>
  <c r="R41" i="15"/>
  <c r="S41" i="15" s="1"/>
  <c r="L41" i="15"/>
  <c r="M41" i="15" s="1"/>
  <c r="F41" i="15"/>
  <c r="G41" i="15" s="1"/>
  <c r="AD41" i="13"/>
  <c r="AE41" i="13" s="1"/>
  <c r="R41" i="13"/>
  <c r="S41" i="13" s="1"/>
  <c r="F41" i="13"/>
  <c r="G41" i="13" s="1"/>
  <c r="O41" i="10"/>
  <c r="P41" i="10" s="1"/>
  <c r="X41" i="21"/>
  <c r="Y41" i="21" s="1"/>
  <c r="I41" i="19"/>
  <c r="J41" i="19" s="1"/>
  <c r="U41" i="18"/>
  <c r="V41" i="18" s="1"/>
  <c r="R41" i="17"/>
  <c r="S41" i="17" s="1"/>
  <c r="X41" i="16"/>
  <c r="Y41" i="16" s="1"/>
  <c r="C41" i="12"/>
  <c r="D41" i="12" s="1"/>
  <c r="AG42" i="11"/>
  <c r="AH42" i="11" s="1"/>
  <c r="I42" i="11"/>
  <c r="J42" i="11" s="1"/>
  <c r="L41" i="10"/>
  <c r="M41" i="10" s="1"/>
  <c r="X41" i="9"/>
  <c r="Y41" i="9" s="1"/>
  <c r="AJ41" i="22"/>
  <c r="AK41" i="22" s="1"/>
  <c r="O41" i="18"/>
  <c r="P41" i="18" s="1"/>
  <c r="I41" i="17"/>
  <c r="J41" i="17" s="1"/>
  <c r="O41" i="16"/>
  <c r="P41" i="16" s="1"/>
  <c r="AA41" i="13"/>
  <c r="AB41" i="13" s="1"/>
  <c r="AA41" i="12"/>
  <c r="AB41" i="12" s="1"/>
  <c r="AA42" i="11"/>
  <c r="AB42" i="11" s="1"/>
  <c r="C42" i="11"/>
  <c r="D42" i="11" s="1"/>
  <c r="AD41" i="9"/>
  <c r="AE41" i="9" s="1"/>
  <c r="R41" i="9"/>
  <c r="S41" i="9" s="1"/>
  <c r="F41" i="9"/>
  <c r="G41" i="9" s="1"/>
  <c r="X41" i="19"/>
  <c r="Y41" i="19" s="1"/>
  <c r="C41" i="18"/>
  <c r="D41" i="18" s="1"/>
  <c r="C41" i="13"/>
  <c r="D41" i="13" s="1"/>
  <c r="C41" i="22"/>
  <c r="D41" i="22" s="1"/>
  <c r="AG41" i="18"/>
  <c r="AH41" i="18" s="1"/>
  <c r="I41" i="18"/>
  <c r="J41" i="18" s="1"/>
  <c r="AG41" i="17"/>
  <c r="AH41" i="17" s="1"/>
  <c r="O41" i="13"/>
  <c r="P41" i="13" s="1"/>
  <c r="R41" i="12"/>
  <c r="S41" i="12" s="1"/>
  <c r="U42" i="11"/>
  <c r="V42" i="11" s="1"/>
  <c r="AJ41" i="10"/>
  <c r="AK41" i="10" s="1"/>
  <c r="AA41" i="18"/>
  <c r="AB41" i="18" s="1"/>
  <c r="O42" i="11"/>
  <c r="P42" i="11" s="1"/>
  <c r="X41" i="10"/>
  <c r="Y41" i="10" s="1"/>
  <c r="AJ41" i="9"/>
  <c r="AK41" i="9" s="1"/>
  <c r="L41" i="9"/>
  <c r="M41" i="9" s="1"/>
  <c r="AG46" i="48"/>
  <c r="AH46" i="48" s="1"/>
  <c r="AA46" i="48"/>
  <c r="AB46" i="48" s="1"/>
  <c r="U46" i="48"/>
  <c r="V46" i="48" s="1"/>
  <c r="O46" i="48"/>
  <c r="P46" i="48" s="1"/>
  <c r="I46" i="48"/>
  <c r="J46" i="48" s="1"/>
  <c r="C46" i="48"/>
  <c r="D46" i="48" s="1"/>
  <c r="AJ46" i="47"/>
  <c r="AK46" i="47" s="1"/>
  <c r="AA46" i="47"/>
  <c r="AB46" i="47" s="1"/>
  <c r="R46" i="47"/>
  <c r="S46" i="47" s="1"/>
  <c r="I46" i="47"/>
  <c r="J46" i="47" s="1"/>
  <c r="AD46" i="48"/>
  <c r="AE46" i="48" s="1"/>
  <c r="R46" i="48"/>
  <c r="S46" i="48" s="1"/>
  <c r="F46" i="48"/>
  <c r="G46" i="48" s="1"/>
  <c r="X46" i="47"/>
  <c r="Y46" i="47" s="1"/>
  <c r="O46" i="47"/>
  <c r="P46" i="47" s="1"/>
  <c r="F46" i="47"/>
  <c r="G46" i="47" s="1"/>
  <c r="AJ46" i="48"/>
  <c r="AK46" i="48" s="1"/>
  <c r="C46" i="47"/>
  <c r="D46" i="47" s="1"/>
  <c r="X46" i="48"/>
  <c r="Y46" i="48" s="1"/>
  <c r="U46" i="47"/>
  <c r="V46" i="47" s="1"/>
  <c r="AG46" i="46"/>
  <c r="AH46" i="46" s="1"/>
  <c r="R46" i="46"/>
  <c r="S46" i="46" s="1"/>
  <c r="I46" i="46"/>
  <c r="J46" i="46" s="1"/>
  <c r="L46" i="48"/>
  <c r="M46" i="48" s="1"/>
  <c r="AG46" i="47"/>
  <c r="AH46" i="47" s="1"/>
  <c r="L46" i="47"/>
  <c r="M46" i="47" s="1"/>
  <c r="X46" i="46"/>
  <c r="Y46" i="46" s="1"/>
  <c r="O46" i="46"/>
  <c r="P46" i="46" s="1"/>
  <c r="U46" i="46"/>
  <c r="V46" i="46" s="1"/>
  <c r="F46" i="46"/>
  <c r="G46" i="46" s="1"/>
  <c r="AJ46" i="46"/>
  <c r="AK46" i="46" s="1"/>
  <c r="C46" i="46"/>
  <c r="D46" i="46" s="1"/>
  <c r="AD46" i="47"/>
  <c r="AE46" i="47" s="1"/>
  <c r="AD46" i="46"/>
  <c r="AE46" i="46" s="1"/>
  <c r="AA46" i="46"/>
  <c r="AB46" i="46" s="1"/>
  <c r="L46" i="46"/>
  <c r="M46" i="46" s="1"/>
  <c r="AJ46" i="45"/>
  <c r="AK46" i="45" s="1"/>
  <c r="AA46" i="45"/>
  <c r="AB46" i="45" s="1"/>
  <c r="R46" i="45"/>
  <c r="S46" i="45" s="1"/>
  <c r="AD46" i="44"/>
  <c r="AE46" i="44" s="1"/>
  <c r="R46" i="44"/>
  <c r="S46" i="44" s="1"/>
  <c r="F46" i="44"/>
  <c r="G46" i="44" s="1"/>
  <c r="AG46" i="45"/>
  <c r="AH46" i="45" s="1"/>
  <c r="X46" i="45"/>
  <c r="Y46" i="45" s="1"/>
  <c r="O46" i="45"/>
  <c r="P46" i="45" s="1"/>
  <c r="F46" i="45"/>
  <c r="G46" i="45" s="1"/>
  <c r="AA46" i="44"/>
  <c r="AB46" i="44" s="1"/>
  <c r="O46" i="44"/>
  <c r="P46" i="44" s="1"/>
  <c r="C46" i="44"/>
  <c r="D46" i="44" s="1"/>
  <c r="U46" i="45"/>
  <c r="V46" i="45" s="1"/>
  <c r="L46" i="45"/>
  <c r="M46" i="45" s="1"/>
  <c r="C46" i="45"/>
  <c r="D46" i="45" s="1"/>
  <c r="AJ46" i="44"/>
  <c r="AK46" i="44" s="1"/>
  <c r="X46" i="44"/>
  <c r="Y46" i="44" s="1"/>
  <c r="L46" i="44"/>
  <c r="M46" i="44" s="1"/>
  <c r="AD46" i="45"/>
  <c r="AE46" i="45" s="1"/>
  <c r="I46" i="45"/>
  <c r="J46" i="45" s="1"/>
  <c r="AG46" i="44"/>
  <c r="AH46" i="44" s="1"/>
  <c r="U46" i="44"/>
  <c r="V46" i="44" s="1"/>
  <c r="I46" i="44"/>
  <c r="J46" i="44" s="1"/>
  <c r="AJ46" i="42"/>
  <c r="AK46" i="42" s="1"/>
  <c r="X46" i="42"/>
  <c r="Y46" i="42" s="1"/>
  <c r="L46" i="42"/>
  <c r="M46" i="42" s="1"/>
  <c r="AG46" i="43"/>
  <c r="AH46" i="43" s="1"/>
  <c r="AA46" i="43"/>
  <c r="AB46" i="43" s="1"/>
  <c r="U46" i="43"/>
  <c r="V46" i="43" s="1"/>
  <c r="O46" i="43"/>
  <c r="P46" i="43" s="1"/>
  <c r="I46" i="43"/>
  <c r="J46" i="43" s="1"/>
  <c r="C46" i="43"/>
  <c r="D46" i="43" s="1"/>
  <c r="AG46" i="42"/>
  <c r="AH46" i="42" s="1"/>
  <c r="U46" i="42"/>
  <c r="V46" i="42" s="1"/>
  <c r="I46" i="42"/>
  <c r="J46" i="42" s="1"/>
  <c r="AG46" i="41"/>
  <c r="AH46" i="41" s="1"/>
  <c r="AA46" i="41"/>
  <c r="AB46" i="41" s="1"/>
  <c r="U46" i="41"/>
  <c r="V46" i="41" s="1"/>
  <c r="O46" i="41"/>
  <c r="P46" i="41" s="1"/>
  <c r="I46" i="41"/>
  <c r="J46" i="41" s="1"/>
  <c r="C46" i="41"/>
  <c r="D46" i="41" s="1"/>
  <c r="AD46" i="42"/>
  <c r="AE46" i="42" s="1"/>
  <c r="R46" i="42"/>
  <c r="S46" i="42" s="1"/>
  <c r="F46" i="42"/>
  <c r="G46" i="42" s="1"/>
  <c r="AJ46" i="43"/>
  <c r="AK46" i="43" s="1"/>
  <c r="AD46" i="43"/>
  <c r="AE46" i="43" s="1"/>
  <c r="X46" i="43"/>
  <c r="Y46" i="43" s="1"/>
  <c r="R46" i="43"/>
  <c r="S46" i="43" s="1"/>
  <c r="L46" i="43"/>
  <c r="M46" i="43" s="1"/>
  <c r="F46" i="43"/>
  <c r="G46" i="43" s="1"/>
  <c r="C46" i="42"/>
  <c r="D46" i="42" s="1"/>
  <c r="X46" i="41"/>
  <c r="Y46" i="41" s="1"/>
  <c r="AJ46" i="40"/>
  <c r="AK46" i="40" s="1"/>
  <c r="U46" i="40"/>
  <c r="V46" i="40" s="1"/>
  <c r="L46" i="40"/>
  <c r="M46" i="40" s="1"/>
  <c r="AJ46" i="39"/>
  <c r="AK46" i="39" s="1"/>
  <c r="AD46" i="39"/>
  <c r="AE46" i="39" s="1"/>
  <c r="X46" i="39"/>
  <c r="Y46" i="39" s="1"/>
  <c r="R46" i="39"/>
  <c r="S46" i="39" s="1"/>
  <c r="L46" i="39"/>
  <c r="M46" i="39" s="1"/>
  <c r="F46" i="39"/>
  <c r="G46" i="39" s="1"/>
  <c r="X46" i="38"/>
  <c r="Y46" i="38" s="1"/>
  <c r="L46" i="38"/>
  <c r="M46" i="38" s="1"/>
  <c r="C46" i="38"/>
  <c r="D46" i="38" s="1"/>
  <c r="R46" i="41"/>
  <c r="S46" i="41" s="1"/>
  <c r="AA46" i="40"/>
  <c r="AB46" i="40" s="1"/>
  <c r="R46" i="40"/>
  <c r="S46" i="40" s="1"/>
  <c r="C46" i="40"/>
  <c r="D46" i="40" s="1"/>
  <c r="AG46" i="38"/>
  <c r="AH46" i="38" s="1"/>
  <c r="U46" i="38"/>
  <c r="V46" i="38" s="1"/>
  <c r="AA46" i="42"/>
  <c r="AB46" i="42" s="1"/>
  <c r="AJ46" i="41"/>
  <c r="AK46" i="41" s="1"/>
  <c r="L46" i="41"/>
  <c r="M46" i="41" s="1"/>
  <c r="AG46" i="40"/>
  <c r="AH46" i="40" s="1"/>
  <c r="X46" i="40"/>
  <c r="Y46" i="40" s="1"/>
  <c r="I46" i="40"/>
  <c r="J46" i="40" s="1"/>
  <c r="AG46" i="39"/>
  <c r="AH46" i="39" s="1"/>
  <c r="AA46" i="39"/>
  <c r="AB46" i="39" s="1"/>
  <c r="U46" i="39"/>
  <c r="V46" i="39" s="1"/>
  <c r="O46" i="39"/>
  <c r="P46" i="39" s="1"/>
  <c r="I46" i="39"/>
  <c r="J46" i="39" s="1"/>
  <c r="C46" i="39"/>
  <c r="D46" i="39" s="1"/>
  <c r="AD46" i="38"/>
  <c r="AE46" i="38" s="1"/>
  <c r="R46" i="38"/>
  <c r="S46" i="38" s="1"/>
  <c r="I46" i="38"/>
  <c r="J46" i="38" s="1"/>
  <c r="O46" i="42"/>
  <c r="P46" i="42" s="1"/>
  <c r="AD46" i="41"/>
  <c r="AE46" i="41" s="1"/>
  <c r="F46" i="41"/>
  <c r="G46" i="41" s="1"/>
  <c r="AD46" i="40"/>
  <c r="AE46" i="40" s="1"/>
  <c r="O46" i="40"/>
  <c r="P46" i="40" s="1"/>
  <c r="F46" i="40"/>
  <c r="G46" i="40" s="1"/>
  <c r="AJ46" i="38"/>
  <c r="AK46" i="38" s="1"/>
  <c r="AA46" i="38"/>
  <c r="AB46" i="38" s="1"/>
  <c r="O46" i="38"/>
  <c r="P46" i="38" s="1"/>
  <c r="F46" i="38"/>
  <c r="G46" i="38" s="1"/>
  <c r="AJ46" i="37"/>
  <c r="AK46" i="37" s="1"/>
  <c r="X46" i="37"/>
  <c r="Y46" i="37" s="1"/>
  <c r="O46" i="37"/>
  <c r="P46" i="37" s="1"/>
  <c r="C46" i="37"/>
  <c r="D46" i="37" s="1"/>
  <c r="AG46" i="36"/>
  <c r="AH46" i="36" s="1"/>
  <c r="AA46" i="36"/>
  <c r="AB46" i="36" s="1"/>
  <c r="U46" i="36"/>
  <c r="V46" i="36" s="1"/>
  <c r="O46" i="36"/>
  <c r="P46" i="36" s="1"/>
  <c r="I46" i="36"/>
  <c r="J46" i="36" s="1"/>
  <c r="C46" i="36"/>
  <c r="D46" i="36" s="1"/>
  <c r="AD46" i="35"/>
  <c r="AE46" i="35" s="1"/>
  <c r="I46" i="35"/>
  <c r="J46" i="35" s="1"/>
  <c r="AD46" i="34"/>
  <c r="AE46" i="34" s="1"/>
  <c r="U46" i="34"/>
  <c r="V46" i="34" s="1"/>
  <c r="F46" i="34"/>
  <c r="G46" i="34" s="1"/>
  <c r="AG46" i="37"/>
  <c r="AH46" i="37" s="1"/>
  <c r="U46" i="37"/>
  <c r="V46" i="37" s="1"/>
  <c r="L46" i="37"/>
  <c r="M46" i="37" s="1"/>
  <c r="AD46" i="37"/>
  <c r="AE46" i="37" s="1"/>
  <c r="R46" i="37"/>
  <c r="S46" i="37" s="1"/>
  <c r="I46" i="37"/>
  <c r="J46" i="37" s="1"/>
  <c r="AJ46" i="36"/>
  <c r="AK46" i="36" s="1"/>
  <c r="AD46" i="36"/>
  <c r="AE46" i="36" s="1"/>
  <c r="X46" i="36"/>
  <c r="Y46" i="36" s="1"/>
  <c r="R46" i="36"/>
  <c r="S46" i="36" s="1"/>
  <c r="L46" i="36"/>
  <c r="M46" i="36" s="1"/>
  <c r="F46" i="36"/>
  <c r="G46" i="36" s="1"/>
  <c r="AG46" i="35"/>
  <c r="AH46" i="35" s="1"/>
  <c r="X46" i="35"/>
  <c r="Y46" i="35" s="1"/>
  <c r="O46" i="35"/>
  <c r="P46" i="35" s="1"/>
  <c r="F46" i="35"/>
  <c r="G46" i="35" s="1"/>
  <c r="AA46" i="37"/>
  <c r="AB46" i="37" s="1"/>
  <c r="F46" i="37"/>
  <c r="G46" i="37" s="1"/>
  <c r="U46" i="35"/>
  <c r="V46" i="35" s="1"/>
  <c r="L46" i="35"/>
  <c r="M46" i="35" s="1"/>
  <c r="C46" i="35"/>
  <c r="D46" i="35" s="1"/>
  <c r="X46" i="34"/>
  <c r="Y46" i="34" s="1"/>
  <c r="O46" i="34"/>
  <c r="P46" i="34" s="1"/>
  <c r="R46" i="35"/>
  <c r="S46" i="35" s="1"/>
  <c r="AJ46" i="34"/>
  <c r="AK46" i="34" s="1"/>
  <c r="C46" i="34"/>
  <c r="D46" i="34" s="1"/>
  <c r="AA46" i="33"/>
  <c r="AB46" i="33" s="1"/>
  <c r="R46" i="33"/>
  <c r="S46" i="33" s="1"/>
  <c r="F46" i="33"/>
  <c r="G46" i="33" s="1"/>
  <c r="AG46" i="31"/>
  <c r="AH46" i="31" s="1"/>
  <c r="R46" i="31"/>
  <c r="S46" i="31" s="1"/>
  <c r="I46" i="31"/>
  <c r="J46" i="31" s="1"/>
  <c r="AG46" i="34"/>
  <c r="AH46" i="34" s="1"/>
  <c r="R46" i="34"/>
  <c r="S46" i="34" s="1"/>
  <c r="AJ46" i="33"/>
  <c r="AK46" i="33" s="1"/>
  <c r="O46" i="33"/>
  <c r="P46" i="33" s="1"/>
  <c r="C46" i="33"/>
  <c r="D46" i="33" s="1"/>
  <c r="AJ46" i="32"/>
  <c r="AK46" i="32" s="1"/>
  <c r="AD46" i="32"/>
  <c r="AE46" i="32" s="1"/>
  <c r="X46" i="32"/>
  <c r="Y46" i="32" s="1"/>
  <c r="R46" i="32"/>
  <c r="S46" i="32" s="1"/>
  <c r="L46" i="32"/>
  <c r="M46" i="32" s="1"/>
  <c r="F46" i="32"/>
  <c r="G46" i="32" s="1"/>
  <c r="X46" i="31"/>
  <c r="Y46" i="31" s="1"/>
  <c r="O46" i="31"/>
  <c r="P46" i="31" s="1"/>
  <c r="AJ46" i="35"/>
  <c r="AK46" i="35" s="1"/>
  <c r="AA46" i="34"/>
  <c r="AB46" i="34" s="1"/>
  <c r="L46" i="34"/>
  <c r="M46" i="34" s="1"/>
  <c r="AG46" i="33"/>
  <c r="AH46" i="33" s="1"/>
  <c r="X46" i="33"/>
  <c r="Y46" i="33" s="1"/>
  <c r="L46" i="33"/>
  <c r="M46" i="33" s="1"/>
  <c r="AA46" i="35"/>
  <c r="AB46" i="35" s="1"/>
  <c r="I46" i="34"/>
  <c r="J46" i="34" s="1"/>
  <c r="AD46" i="33"/>
  <c r="AE46" i="33" s="1"/>
  <c r="U46" i="33"/>
  <c r="V46" i="33" s="1"/>
  <c r="I46" i="33"/>
  <c r="J46" i="33" s="1"/>
  <c r="AG46" i="32"/>
  <c r="AH46" i="32" s="1"/>
  <c r="AA46" i="32"/>
  <c r="AB46" i="32" s="1"/>
  <c r="U46" i="32"/>
  <c r="V46" i="32" s="1"/>
  <c r="O46" i="32"/>
  <c r="P46" i="32" s="1"/>
  <c r="I46" i="32"/>
  <c r="J46" i="32" s="1"/>
  <c r="C46" i="32"/>
  <c r="D46" i="32" s="1"/>
  <c r="AJ46" i="31"/>
  <c r="AK46" i="31" s="1"/>
  <c r="AA46" i="31"/>
  <c r="AB46" i="31" s="1"/>
  <c r="L46" i="31"/>
  <c r="M46" i="31" s="1"/>
  <c r="C46" i="31"/>
  <c r="D46" i="31" s="1"/>
  <c r="U46" i="31"/>
  <c r="V46" i="31" s="1"/>
  <c r="AJ46" i="30"/>
  <c r="AK46" i="30" s="1"/>
  <c r="AA46" i="30"/>
  <c r="AB46" i="30" s="1"/>
  <c r="O46" i="30"/>
  <c r="P46" i="30" s="1"/>
  <c r="F46" i="30"/>
  <c r="G46" i="30" s="1"/>
  <c r="AD46" i="28"/>
  <c r="AE46" i="28" s="1"/>
  <c r="U46" i="28"/>
  <c r="V46" i="28" s="1"/>
  <c r="F46" i="28"/>
  <c r="G46" i="28" s="1"/>
  <c r="AJ46" i="27"/>
  <c r="AK46" i="27" s="1"/>
  <c r="AD46" i="27"/>
  <c r="AE46" i="27" s="1"/>
  <c r="X46" i="27"/>
  <c r="Y46" i="27" s="1"/>
  <c r="R46" i="27"/>
  <c r="S46" i="27" s="1"/>
  <c r="L46" i="27"/>
  <c r="M46" i="27" s="1"/>
  <c r="F46" i="27"/>
  <c r="G46" i="27" s="1"/>
  <c r="AG46" i="26"/>
  <c r="AH46" i="26" s="1"/>
  <c r="X46" i="26"/>
  <c r="Y46" i="26" s="1"/>
  <c r="L46" i="26"/>
  <c r="M46" i="26" s="1"/>
  <c r="AG46" i="30"/>
  <c r="AH46" i="30" s="1"/>
  <c r="X46" i="30"/>
  <c r="Y46" i="30" s="1"/>
  <c r="C46" i="30"/>
  <c r="D46" i="30" s="1"/>
  <c r="AG46" i="29"/>
  <c r="AH46" i="29" s="1"/>
  <c r="AA46" i="29"/>
  <c r="AB46" i="29" s="1"/>
  <c r="U46" i="29"/>
  <c r="V46" i="29" s="1"/>
  <c r="O46" i="29"/>
  <c r="P46" i="29" s="1"/>
  <c r="I46" i="29"/>
  <c r="J46" i="29" s="1"/>
  <c r="C46" i="29"/>
  <c r="D46" i="29" s="1"/>
  <c r="AJ46" i="28"/>
  <c r="AK46" i="28" s="1"/>
  <c r="AA46" i="28"/>
  <c r="AB46" i="28" s="1"/>
  <c r="L46" i="28"/>
  <c r="M46" i="28" s="1"/>
  <c r="C46" i="28"/>
  <c r="D46" i="28" s="1"/>
  <c r="AD46" i="26"/>
  <c r="AE46" i="26" s="1"/>
  <c r="U46" i="26"/>
  <c r="V46" i="26" s="1"/>
  <c r="I46" i="26"/>
  <c r="J46" i="26" s="1"/>
  <c r="X46" i="25"/>
  <c r="Y46" i="25" s="1"/>
  <c r="O46" i="25"/>
  <c r="P46" i="25" s="1"/>
  <c r="F46" i="31"/>
  <c r="G46" i="31" s="1"/>
  <c r="U46" i="30"/>
  <c r="V46" i="30" s="1"/>
  <c r="L46" i="30"/>
  <c r="M46" i="30" s="1"/>
  <c r="AG46" i="28"/>
  <c r="AH46" i="28" s="1"/>
  <c r="R46" i="28"/>
  <c r="S46" i="28" s="1"/>
  <c r="I46" i="28"/>
  <c r="J46" i="28" s="1"/>
  <c r="AG46" i="27"/>
  <c r="AH46" i="27" s="1"/>
  <c r="AA46" i="27"/>
  <c r="AB46" i="27" s="1"/>
  <c r="U46" i="27"/>
  <c r="V46" i="27" s="1"/>
  <c r="O46" i="27"/>
  <c r="P46" i="27" s="1"/>
  <c r="I46" i="27"/>
  <c r="J46" i="27" s="1"/>
  <c r="C46" i="27"/>
  <c r="D46" i="27" s="1"/>
  <c r="AA46" i="26"/>
  <c r="AB46" i="26" s="1"/>
  <c r="R46" i="26"/>
  <c r="S46" i="26" s="1"/>
  <c r="F46" i="26"/>
  <c r="G46" i="26" s="1"/>
  <c r="AD46" i="25"/>
  <c r="AE46" i="25" s="1"/>
  <c r="U46" i="25"/>
  <c r="V46" i="25" s="1"/>
  <c r="F46" i="25"/>
  <c r="G46" i="25" s="1"/>
  <c r="AD46" i="31"/>
  <c r="AE46" i="31" s="1"/>
  <c r="AD46" i="30"/>
  <c r="AE46" i="30" s="1"/>
  <c r="R46" i="30"/>
  <c r="S46" i="30" s="1"/>
  <c r="I46" i="30"/>
  <c r="J46" i="30" s="1"/>
  <c r="AJ46" i="29"/>
  <c r="AK46" i="29" s="1"/>
  <c r="AD46" i="29"/>
  <c r="AE46" i="29" s="1"/>
  <c r="X46" i="29"/>
  <c r="Y46" i="29" s="1"/>
  <c r="R46" i="29"/>
  <c r="S46" i="29" s="1"/>
  <c r="L46" i="29"/>
  <c r="M46" i="29" s="1"/>
  <c r="F46" i="29"/>
  <c r="G46" i="29" s="1"/>
  <c r="X46" i="28"/>
  <c r="Y46" i="28" s="1"/>
  <c r="O46" i="28"/>
  <c r="P46" i="28" s="1"/>
  <c r="O46" i="26"/>
  <c r="P46" i="26" s="1"/>
  <c r="AJ46" i="25"/>
  <c r="AK46" i="25" s="1"/>
  <c r="C46" i="25"/>
  <c r="D46" i="25" s="1"/>
  <c r="AJ46" i="22"/>
  <c r="AK46" i="22" s="1"/>
  <c r="AA46" i="22"/>
  <c r="AB46" i="22" s="1"/>
  <c r="L46" i="22"/>
  <c r="M46" i="22" s="1"/>
  <c r="C46" i="22"/>
  <c r="D46" i="22" s="1"/>
  <c r="AJ46" i="21"/>
  <c r="AK46" i="21" s="1"/>
  <c r="AA46" i="21"/>
  <c r="AB46" i="21" s="1"/>
  <c r="I46" i="21"/>
  <c r="J46" i="21" s="1"/>
  <c r="AJ46" i="20"/>
  <c r="AK46" i="20" s="1"/>
  <c r="AA46" i="20"/>
  <c r="AB46" i="20" s="1"/>
  <c r="R46" i="20"/>
  <c r="S46" i="20" s="1"/>
  <c r="I46" i="20"/>
  <c r="J46" i="20" s="1"/>
  <c r="AG46" i="19"/>
  <c r="AH46" i="19" s="1"/>
  <c r="X46" i="19"/>
  <c r="Y46" i="19" s="1"/>
  <c r="I46" i="19"/>
  <c r="J46" i="19" s="1"/>
  <c r="C46" i="26"/>
  <c r="D46" i="26" s="1"/>
  <c r="AG46" i="25"/>
  <c r="AH46" i="25" s="1"/>
  <c r="R46" i="25"/>
  <c r="S46" i="25" s="1"/>
  <c r="AJ46" i="24"/>
  <c r="AK46" i="24" s="1"/>
  <c r="AD46" i="24"/>
  <c r="AE46" i="24" s="1"/>
  <c r="X46" i="24"/>
  <c r="Y46" i="24" s="1"/>
  <c r="R46" i="24"/>
  <c r="S46" i="24" s="1"/>
  <c r="L46" i="24"/>
  <c r="M46" i="24" s="1"/>
  <c r="F46" i="24"/>
  <c r="G46" i="24" s="1"/>
  <c r="AG46" i="22"/>
  <c r="AH46" i="22" s="1"/>
  <c r="R46" i="22"/>
  <c r="S46" i="22" s="1"/>
  <c r="I46" i="22"/>
  <c r="J46" i="22" s="1"/>
  <c r="AG46" i="21"/>
  <c r="AH46" i="21" s="1"/>
  <c r="R46" i="21"/>
  <c r="S46" i="21" s="1"/>
  <c r="AG46" i="20"/>
  <c r="AH46" i="20" s="1"/>
  <c r="X46" i="20"/>
  <c r="Y46" i="20" s="1"/>
  <c r="O46" i="20"/>
  <c r="P46" i="20" s="1"/>
  <c r="AD46" i="19"/>
  <c r="AE46" i="19" s="1"/>
  <c r="O46" i="19"/>
  <c r="P46" i="19" s="1"/>
  <c r="F46" i="19"/>
  <c r="G46" i="19" s="1"/>
  <c r="AJ46" i="26"/>
  <c r="AK46" i="26" s="1"/>
  <c r="AA46" i="25"/>
  <c r="AB46" i="25" s="1"/>
  <c r="L46" i="25"/>
  <c r="M46" i="25" s="1"/>
  <c r="I46" i="25"/>
  <c r="J46" i="25" s="1"/>
  <c r="AG46" i="24"/>
  <c r="AH46" i="24" s="1"/>
  <c r="AA46" i="24"/>
  <c r="AB46" i="24" s="1"/>
  <c r="U46" i="24"/>
  <c r="V46" i="24" s="1"/>
  <c r="O46" i="24"/>
  <c r="P46" i="24" s="1"/>
  <c r="I46" i="24"/>
  <c r="J46" i="24" s="1"/>
  <c r="C46" i="24"/>
  <c r="D46" i="24" s="1"/>
  <c r="AD46" i="22"/>
  <c r="AE46" i="22" s="1"/>
  <c r="U46" i="22"/>
  <c r="V46" i="22" s="1"/>
  <c r="F46" i="22"/>
  <c r="G46" i="22" s="1"/>
  <c r="AD46" i="21"/>
  <c r="AE46" i="21" s="1"/>
  <c r="U46" i="21"/>
  <c r="V46" i="21" s="1"/>
  <c r="L46" i="21"/>
  <c r="M46" i="21" s="1"/>
  <c r="C46" i="21"/>
  <c r="D46" i="21" s="1"/>
  <c r="AD46" i="20"/>
  <c r="AE46" i="20" s="1"/>
  <c r="L46" i="20"/>
  <c r="M46" i="20" s="1"/>
  <c r="C46" i="20"/>
  <c r="D46" i="20" s="1"/>
  <c r="AA46" i="19"/>
  <c r="AB46" i="19" s="1"/>
  <c r="R46" i="19"/>
  <c r="S46" i="19" s="1"/>
  <c r="C46" i="19"/>
  <c r="D46" i="19" s="1"/>
  <c r="F46" i="21"/>
  <c r="G46" i="21" s="1"/>
  <c r="AJ46" i="19"/>
  <c r="AK46" i="19" s="1"/>
  <c r="AD46" i="18"/>
  <c r="AE46" i="18" s="1"/>
  <c r="U46" i="18"/>
  <c r="V46" i="18" s="1"/>
  <c r="L46" i="18"/>
  <c r="M46" i="18" s="1"/>
  <c r="X46" i="17"/>
  <c r="Y46" i="17" s="1"/>
  <c r="F46" i="17"/>
  <c r="G46" i="17" s="1"/>
  <c r="AG46" i="16"/>
  <c r="AH46" i="16" s="1"/>
  <c r="U46" i="16"/>
  <c r="V46" i="16" s="1"/>
  <c r="L46" i="16"/>
  <c r="M46" i="16" s="1"/>
  <c r="C46" i="16"/>
  <c r="D46" i="16" s="1"/>
  <c r="AD46" i="15"/>
  <c r="AE46" i="15" s="1"/>
  <c r="U46" i="15"/>
  <c r="V46" i="15" s="1"/>
  <c r="L46" i="15"/>
  <c r="M46" i="15" s="1"/>
  <c r="C46" i="15"/>
  <c r="D46" i="15" s="1"/>
  <c r="AJ46" i="13"/>
  <c r="AK46" i="13" s="1"/>
  <c r="X46" i="13"/>
  <c r="Y46" i="13" s="1"/>
  <c r="L46" i="13"/>
  <c r="M46" i="13" s="1"/>
  <c r="AJ46" i="12"/>
  <c r="AK46" i="12" s="1"/>
  <c r="U46" i="12"/>
  <c r="V46" i="12" s="1"/>
  <c r="L46" i="12"/>
  <c r="M46" i="12" s="1"/>
  <c r="AG46" i="10"/>
  <c r="AH46" i="10" s="1"/>
  <c r="U46" i="10"/>
  <c r="V46" i="10" s="1"/>
  <c r="I46" i="10"/>
  <c r="J46" i="10" s="1"/>
  <c r="AA46" i="10"/>
  <c r="AB46" i="10" s="1"/>
  <c r="U46" i="20"/>
  <c r="V46" i="20" s="1"/>
  <c r="AA46" i="18"/>
  <c r="AB46" i="18" s="1"/>
  <c r="R46" i="18"/>
  <c r="S46" i="18" s="1"/>
  <c r="I46" i="18"/>
  <c r="J46" i="18" s="1"/>
  <c r="AD46" i="17"/>
  <c r="AE46" i="17" s="1"/>
  <c r="U46" i="17"/>
  <c r="V46" i="17" s="1"/>
  <c r="L46" i="17"/>
  <c r="M46" i="17" s="1"/>
  <c r="C46" i="17"/>
  <c r="D46" i="17" s="1"/>
  <c r="AD46" i="16"/>
  <c r="AE46" i="16" s="1"/>
  <c r="R46" i="16"/>
  <c r="S46" i="16" s="1"/>
  <c r="R46" i="15"/>
  <c r="S46" i="15" s="1"/>
  <c r="I46" i="15"/>
  <c r="J46" i="15" s="1"/>
  <c r="AG46" i="13"/>
  <c r="AH46" i="13" s="1"/>
  <c r="U46" i="13"/>
  <c r="V46" i="13" s="1"/>
  <c r="I46" i="13"/>
  <c r="J46" i="13" s="1"/>
  <c r="AA46" i="12"/>
  <c r="AB46" i="12" s="1"/>
  <c r="R46" i="12"/>
  <c r="S46" i="12" s="1"/>
  <c r="C46" i="12"/>
  <c r="D46" i="12" s="1"/>
  <c r="AJ47" i="11"/>
  <c r="AK47" i="11" s="1"/>
  <c r="AD47" i="11"/>
  <c r="AE47" i="11" s="1"/>
  <c r="X47" i="11"/>
  <c r="Y47" i="11" s="1"/>
  <c r="R47" i="11"/>
  <c r="S47" i="11" s="1"/>
  <c r="L47" i="11"/>
  <c r="M47" i="11" s="1"/>
  <c r="F47" i="11"/>
  <c r="G47" i="11" s="1"/>
  <c r="AD46" i="10"/>
  <c r="AE46" i="10" s="1"/>
  <c r="R46" i="10"/>
  <c r="S46" i="10" s="1"/>
  <c r="F46" i="10"/>
  <c r="G46" i="10" s="1"/>
  <c r="AG46" i="9"/>
  <c r="AH46" i="9" s="1"/>
  <c r="AA46" i="9"/>
  <c r="AB46" i="9" s="1"/>
  <c r="U46" i="9"/>
  <c r="V46" i="9" s="1"/>
  <c r="O46" i="9"/>
  <c r="P46" i="9" s="1"/>
  <c r="I46" i="9"/>
  <c r="J46" i="9" s="1"/>
  <c r="C46" i="9"/>
  <c r="D46" i="9" s="1"/>
  <c r="AG46" i="12"/>
  <c r="AH46" i="12" s="1"/>
  <c r="X46" i="12"/>
  <c r="Y46" i="12" s="1"/>
  <c r="I46" i="12"/>
  <c r="J46" i="12" s="1"/>
  <c r="O46" i="10"/>
  <c r="P46" i="10" s="1"/>
  <c r="X46" i="22"/>
  <c r="Y46" i="22" s="1"/>
  <c r="X46" i="21"/>
  <c r="Y46" i="21" s="1"/>
  <c r="U46" i="19"/>
  <c r="V46" i="19" s="1"/>
  <c r="AJ46" i="18"/>
  <c r="AK46" i="18" s="1"/>
  <c r="O46" i="18"/>
  <c r="P46" i="18" s="1"/>
  <c r="F46" i="18"/>
  <c r="G46" i="18" s="1"/>
  <c r="AJ46" i="17"/>
  <c r="AK46" i="17" s="1"/>
  <c r="AA46" i="17"/>
  <c r="AB46" i="17" s="1"/>
  <c r="R46" i="17"/>
  <c r="S46" i="17" s="1"/>
  <c r="I46" i="17"/>
  <c r="J46" i="17" s="1"/>
  <c r="AJ46" i="16"/>
  <c r="AK46" i="16" s="1"/>
  <c r="AA46" i="16"/>
  <c r="AB46" i="16" s="1"/>
  <c r="I46" i="16"/>
  <c r="J46" i="16" s="1"/>
  <c r="AJ46" i="15"/>
  <c r="AK46" i="15" s="1"/>
  <c r="AA46" i="15"/>
  <c r="AB46" i="15" s="1"/>
  <c r="F46" i="15"/>
  <c r="G46" i="15" s="1"/>
  <c r="AD46" i="13"/>
  <c r="AE46" i="13" s="1"/>
  <c r="R46" i="13"/>
  <c r="S46" i="13" s="1"/>
  <c r="F46" i="13"/>
  <c r="G46" i="13" s="1"/>
  <c r="C46" i="10"/>
  <c r="D46" i="10" s="1"/>
  <c r="O46" i="22"/>
  <c r="P46" i="22" s="1"/>
  <c r="AG46" i="18"/>
  <c r="AH46" i="18" s="1"/>
  <c r="X46" i="16"/>
  <c r="Y46" i="16" s="1"/>
  <c r="AG46" i="15"/>
  <c r="AH46" i="15" s="1"/>
  <c r="C46" i="13"/>
  <c r="D46" i="13" s="1"/>
  <c r="O46" i="12"/>
  <c r="P46" i="12" s="1"/>
  <c r="U47" i="11"/>
  <c r="V47" i="11" s="1"/>
  <c r="X46" i="10"/>
  <c r="Y46" i="10" s="1"/>
  <c r="AA47" i="11"/>
  <c r="AB47" i="11" s="1"/>
  <c r="AJ46" i="10"/>
  <c r="AK46" i="10" s="1"/>
  <c r="AJ46" i="9"/>
  <c r="AK46" i="9" s="1"/>
  <c r="X46" i="18"/>
  <c r="Y46" i="18" s="1"/>
  <c r="AG46" i="17"/>
  <c r="AH46" i="17" s="1"/>
  <c r="O46" i="16"/>
  <c r="P46" i="16" s="1"/>
  <c r="X46" i="15"/>
  <c r="Y46" i="15" s="1"/>
  <c r="F46" i="12"/>
  <c r="G46" i="12" s="1"/>
  <c r="O47" i="11"/>
  <c r="P47" i="11" s="1"/>
  <c r="L46" i="10"/>
  <c r="M46" i="10" s="1"/>
  <c r="AD46" i="9"/>
  <c r="AE46" i="9" s="1"/>
  <c r="R46" i="9"/>
  <c r="S46" i="9" s="1"/>
  <c r="F46" i="9"/>
  <c r="G46" i="9" s="1"/>
  <c r="C46" i="18"/>
  <c r="D46" i="18" s="1"/>
  <c r="L46" i="9"/>
  <c r="M46" i="9" s="1"/>
  <c r="F46" i="20"/>
  <c r="G46" i="20" s="1"/>
  <c r="L46" i="19"/>
  <c r="M46" i="19" s="1"/>
  <c r="F46" i="16"/>
  <c r="G46" i="16" s="1"/>
  <c r="O46" i="15"/>
  <c r="P46" i="15" s="1"/>
  <c r="AA46" i="13"/>
  <c r="AB46" i="13" s="1"/>
  <c r="AD46" i="12"/>
  <c r="AE46" i="12" s="1"/>
  <c r="AG47" i="11"/>
  <c r="AH47" i="11" s="1"/>
  <c r="I47" i="11"/>
  <c r="J47" i="11" s="1"/>
  <c r="O46" i="21"/>
  <c r="P46" i="21" s="1"/>
  <c r="O46" i="17"/>
  <c r="P46" i="17" s="1"/>
  <c r="O46" i="13"/>
  <c r="P46" i="13" s="1"/>
  <c r="C47" i="11"/>
  <c r="D47" i="11" s="1"/>
  <c r="X46" i="9"/>
  <c r="Y46" i="9" s="1"/>
  <c r="G81" i="6"/>
  <c r="K28" i="34"/>
  <c r="H28" i="47"/>
  <c r="K28" i="25"/>
  <c r="K28" i="19"/>
  <c r="K28" i="48"/>
  <c r="K28" i="43"/>
  <c r="H28" i="38"/>
  <c r="H28" i="30"/>
  <c r="K28" i="29"/>
  <c r="K28" i="15"/>
  <c r="P81" i="9"/>
  <c r="AH81" i="24"/>
  <c r="BP10" i="4" s="1"/>
  <c r="AB81" i="37"/>
  <c r="H28" i="44"/>
  <c r="H28" i="28"/>
  <c r="K28" i="27"/>
  <c r="H28" i="9"/>
  <c r="M81" i="17"/>
  <c r="D81" i="13"/>
  <c r="J81" i="18"/>
  <c r="P81" i="10"/>
  <c r="P81" i="21"/>
  <c r="AK81" i="9"/>
  <c r="H25" i="4" s="1"/>
  <c r="P82" i="11"/>
  <c r="AE81" i="13"/>
  <c r="D81" i="15"/>
  <c r="M81" i="16"/>
  <c r="P81" i="17"/>
  <c r="AE81" i="20"/>
  <c r="S81" i="10"/>
  <c r="Y81" i="9"/>
  <c r="G82" i="11"/>
  <c r="V81" i="12"/>
  <c r="AH81" i="13"/>
  <c r="X10" i="4" s="1"/>
  <c r="AE81" i="15"/>
  <c r="G81" i="17"/>
  <c r="AE81" i="22"/>
  <c r="AB82" i="11"/>
  <c r="AH81" i="9"/>
  <c r="H10" i="4" s="1"/>
  <c r="J82" i="11"/>
  <c r="Y81" i="12"/>
  <c r="AK81" i="13"/>
  <c r="X25" i="4" s="1"/>
  <c r="AH81" i="15"/>
  <c r="AF10" i="4" s="1"/>
  <c r="J81" i="17"/>
  <c r="AE81" i="18"/>
  <c r="D81" i="19"/>
  <c r="D81" i="20"/>
  <c r="Y81" i="21"/>
  <c r="AB81" i="22"/>
  <c r="D81" i="25"/>
  <c r="BL10" i="4"/>
  <c r="Y81" i="18"/>
  <c r="J81" i="20"/>
  <c r="S81" i="21"/>
  <c r="AH81" i="22"/>
  <c r="BH10" i="4" s="1"/>
  <c r="J81" i="24"/>
  <c r="D81" i="18"/>
  <c r="AB81" i="19"/>
  <c r="AK81" i="20"/>
  <c r="AZ25" i="4" s="1"/>
  <c r="M81" i="22"/>
  <c r="P81" i="26"/>
  <c r="J81" i="28"/>
  <c r="P81" i="29"/>
  <c r="AE81" i="30"/>
  <c r="G81" i="25"/>
  <c r="S81" i="26"/>
  <c r="P81" i="27"/>
  <c r="AK81" i="28"/>
  <c r="CF25" i="4" s="1"/>
  <c r="M81" i="30"/>
  <c r="G81" i="24"/>
  <c r="J81" i="25"/>
  <c r="AE81" i="26"/>
  <c r="D81" i="28"/>
  <c r="V81" i="29"/>
  <c r="AB81" i="30"/>
  <c r="AK81" i="25"/>
  <c r="BT25" i="4" s="1"/>
  <c r="J81" i="27"/>
  <c r="S81" i="28"/>
  <c r="AK81" i="29"/>
  <c r="CJ25" i="4" s="1"/>
  <c r="AH81" i="31"/>
  <c r="CR10" i="4" s="1"/>
  <c r="G81" i="32"/>
  <c r="V81" i="33"/>
  <c r="V81" i="32"/>
  <c r="AK81" i="33"/>
  <c r="CZ25" i="4" s="1"/>
  <c r="Y81" i="31"/>
  <c r="AK81" i="32"/>
  <c r="CV25" i="4" s="1"/>
  <c r="P81" i="34"/>
  <c r="P81" i="31"/>
  <c r="AB81" i="32"/>
  <c r="AB81" i="34"/>
  <c r="V81" i="34"/>
  <c r="AB81" i="35"/>
  <c r="M81" i="34"/>
  <c r="S81" i="35"/>
  <c r="AH81" i="36"/>
  <c r="DL10" i="4" s="1"/>
  <c r="M81" i="35"/>
  <c r="P81" i="36"/>
  <c r="AK81" i="38"/>
  <c r="DT25" i="4" s="1"/>
  <c r="J81" i="37"/>
  <c r="AB81" i="38"/>
  <c r="D81" i="40"/>
  <c r="M81" i="37"/>
  <c r="AE81" i="38"/>
  <c r="P81" i="40"/>
  <c r="Y81" i="37"/>
  <c r="AH81" i="38"/>
  <c r="DT10" i="4" s="1"/>
  <c r="AB81" i="40"/>
  <c r="S81" i="40"/>
  <c r="D81" i="42"/>
  <c r="V81" i="40"/>
  <c r="V81" i="41"/>
  <c r="M81" i="40"/>
  <c r="P81" i="41"/>
  <c r="V81" i="42"/>
  <c r="Y81" i="43"/>
  <c r="J81" i="43"/>
  <c r="D81" i="44"/>
  <c r="AE81" i="43"/>
  <c r="D81" i="43"/>
  <c r="V81" i="44"/>
  <c r="AE81" i="45"/>
  <c r="J81" i="45"/>
  <c r="AH81" i="46"/>
  <c r="EZ10" i="4" s="1"/>
  <c r="S81" i="46"/>
  <c r="V81" i="46"/>
  <c r="S81" i="47"/>
  <c r="AB81" i="46"/>
  <c r="G81" i="47"/>
  <c r="J81" i="47"/>
  <c r="M81" i="47"/>
  <c r="AH81" i="48"/>
  <c r="FH10" i="4" s="1"/>
  <c r="J81" i="48"/>
  <c r="AG42" i="48"/>
  <c r="AH42" i="48" s="1"/>
  <c r="AA42" i="48"/>
  <c r="AB42" i="48" s="1"/>
  <c r="U42" i="48"/>
  <c r="V42" i="48" s="1"/>
  <c r="O42" i="48"/>
  <c r="P42" i="48" s="1"/>
  <c r="I42" i="48"/>
  <c r="J42" i="48" s="1"/>
  <c r="C42" i="48"/>
  <c r="D42" i="48" s="1"/>
  <c r="AG42" i="47"/>
  <c r="AH42" i="47" s="1"/>
  <c r="AA42" i="47"/>
  <c r="AB42" i="47" s="1"/>
  <c r="U42" i="47"/>
  <c r="V42" i="47" s="1"/>
  <c r="O42" i="47"/>
  <c r="P42" i="47" s="1"/>
  <c r="I42" i="47"/>
  <c r="J42" i="47" s="1"/>
  <c r="C42" i="47"/>
  <c r="D42" i="47" s="1"/>
  <c r="AD42" i="48"/>
  <c r="AE42" i="48" s="1"/>
  <c r="R42" i="48"/>
  <c r="S42" i="48" s="1"/>
  <c r="F42" i="48"/>
  <c r="G42" i="48" s="1"/>
  <c r="AJ42" i="48"/>
  <c r="AK42" i="48" s="1"/>
  <c r="AD42" i="47"/>
  <c r="AE42" i="47" s="1"/>
  <c r="R42" i="47"/>
  <c r="S42" i="47" s="1"/>
  <c r="F42" i="47"/>
  <c r="G42" i="47" s="1"/>
  <c r="X42" i="48"/>
  <c r="Y42" i="48" s="1"/>
  <c r="AG42" i="46"/>
  <c r="AH42" i="46" s="1"/>
  <c r="R42" i="46"/>
  <c r="S42" i="46" s="1"/>
  <c r="I42" i="46"/>
  <c r="J42" i="46" s="1"/>
  <c r="L42" i="48"/>
  <c r="M42" i="48" s="1"/>
  <c r="AJ42" i="47"/>
  <c r="AK42" i="47" s="1"/>
  <c r="X42" i="47"/>
  <c r="Y42" i="47" s="1"/>
  <c r="L42" i="47"/>
  <c r="M42" i="47" s="1"/>
  <c r="X42" i="46"/>
  <c r="Y42" i="46" s="1"/>
  <c r="O42" i="46"/>
  <c r="P42" i="46" s="1"/>
  <c r="U42" i="46"/>
  <c r="V42" i="46" s="1"/>
  <c r="F42" i="46"/>
  <c r="G42" i="46" s="1"/>
  <c r="AJ42" i="46"/>
  <c r="AK42" i="46" s="1"/>
  <c r="C42" i="46"/>
  <c r="D42" i="46" s="1"/>
  <c r="AD42" i="46"/>
  <c r="AE42" i="46" s="1"/>
  <c r="AA42" i="46"/>
  <c r="AB42" i="46" s="1"/>
  <c r="L42" i="46"/>
  <c r="M42" i="46" s="1"/>
  <c r="AG42" i="45"/>
  <c r="AH42" i="45" s="1"/>
  <c r="U42" i="45"/>
  <c r="V42" i="45" s="1"/>
  <c r="I42" i="45"/>
  <c r="J42" i="45" s="1"/>
  <c r="AA42" i="44"/>
  <c r="AB42" i="44" s="1"/>
  <c r="R42" i="44"/>
  <c r="S42" i="44" s="1"/>
  <c r="C42" i="44"/>
  <c r="D42" i="44" s="1"/>
  <c r="AD42" i="45"/>
  <c r="AE42" i="45" s="1"/>
  <c r="R42" i="45"/>
  <c r="S42" i="45" s="1"/>
  <c r="F42" i="45"/>
  <c r="G42" i="45" s="1"/>
  <c r="AG42" i="44"/>
  <c r="AH42" i="44" s="1"/>
  <c r="X42" i="44"/>
  <c r="Y42" i="44" s="1"/>
  <c r="I42" i="44"/>
  <c r="J42" i="44" s="1"/>
  <c r="AA42" i="45"/>
  <c r="AB42" i="45" s="1"/>
  <c r="O42" i="45"/>
  <c r="P42" i="45" s="1"/>
  <c r="C42" i="45"/>
  <c r="D42" i="45" s="1"/>
  <c r="AD42" i="44"/>
  <c r="AE42" i="44" s="1"/>
  <c r="O42" i="44"/>
  <c r="P42" i="44" s="1"/>
  <c r="F42" i="44"/>
  <c r="G42" i="44" s="1"/>
  <c r="AJ42" i="45"/>
  <c r="AK42" i="45" s="1"/>
  <c r="X42" i="45"/>
  <c r="Y42" i="45" s="1"/>
  <c r="L42" i="45"/>
  <c r="M42" i="45" s="1"/>
  <c r="AJ42" i="44"/>
  <c r="AK42" i="44" s="1"/>
  <c r="U42" i="44"/>
  <c r="V42" i="44" s="1"/>
  <c r="L42" i="44"/>
  <c r="M42" i="44" s="1"/>
  <c r="AJ42" i="42"/>
  <c r="AK42" i="42" s="1"/>
  <c r="X42" i="42"/>
  <c r="Y42" i="42" s="1"/>
  <c r="L42" i="42"/>
  <c r="M42" i="42" s="1"/>
  <c r="AG42" i="43"/>
  <c r="AH42" i="43" s="1"/>
  <c r="AA42" i="43"/>
  <c r="AB42" i="43" s="1"/>
  <c r="U42" i="43"/>
  <c r="V42" i="43" s="1"/>
  <c r="O42" i="43"/>
  <c r="P42" i="43" s="1"/>
  <c r="I42" i="43"/>
  <c r="J42" i="43" s="1"/>
  <c r="C42" i="43"/>
  <c r="D42" i="43" s="1"/>
  <c r="AG42" i="42"/>
  <c r="AH42" i="42" s="1"/>
  <c r="U42" i="42"/>
  <c r="V42" i="42" s="1"/>
  <c r="I42" i="42"/>
  <c r="J42" i="42" s="1"/>
  <c r="AG42" i="41"/>
  <c r="AH42" i="41" s="1"/>
  <c r="AA42" i="41"/>
  <c r="AB42" i="41" s="1"/>
  <c r="U42" i="41"/>
  <c r="V42" i="41" s="1"/>
  <c r="O42" i="41"/>
  <c r="P42" i="41" s="1"/>
  <c r="I42" i="41"/>
  <c r="J42" i="41" s="1"/>
  <c r="C42" i="41"/>
  <c r="D42" i="41" s="1"/>
  <c r="AD42" i="42"/>
  <c r="AE42" i="42" s="1"/>
  <c r="R42" i="42"/>
  <c r="S42" i="42" s="1"/>
  <c r="F42" i="42"/>
  <c r="G42" i="42" s="1"/>
  <c r="AJ42" i="43"/>
  <c r="AK42" i="43" s="1"/>
  <c r="AD42" i="43"/>
  <c r="AE42" i="43" s="1"/>
  <c r="X42" i="43"/>
  <c r="Y42" i="43" s="1"/>
  <c r="R42" i="43"/>
  <c r="S42" i="43" s="1"/>
  <c r="L42" i="43"/>
  <c r="M42" i="43" s="1"/>
  <c r="F42" i="43"/>
  <c r="G42" i="43" s="1"/>
  <c r="C42" i="42"/>
  <c r="D42" i="42" s="1"/>
  <c r="X42" i="41"/>
  <c r="Y42" i="41" s="1"/>
  <c r="AJ42" i="40"/>
  <c r="AK42" i="40" s="1"/>
  <c r="U42" i="40"/>
  <c r="V42" i="40" s="1"/>
  <c r="L42" i="40"/>
  <c r="M42" i="40" s="1"/>
  <c r="AJ42" i="39"/>
  <c r="AK42" i="39" s="1"/>
  <c r="AD42" i="39"/>
  <c r="AE42" i="39" s="1"/>
  <c r="X42" i="39"/>
  <c r="Y42" i="39" s="1"/>
  <c r="R42" i="39"/>
  <c r="S42" i="39" s="1"/>
  <c r="L42" i="39"/>
  <c r="M42" i="39" s="1"/>
  <c r="F42" i="39"/>
  <c r="G42" i="39" s="1"/>
  <c r="AD42" i="38"/>
  <c r="AE42" i="38" s="1"/>
  <c r="R42" i="38"/>
  <c r="S42" i="38" s="1"/>
  <c r="I42" i="38"/>
  <c r="J42" i="38" s="1"/>
  <c r="R42" i="41"/>
  <c r="S42" i="41" s="1"/>
  <c r="AA42" i="40"/>
  <c r="AB42" i="40" s="1"/>
  <c r="R42" i="40"/>
  <c r="S42" i="40" s="1"/>
  <c r="C42" i="40"/>
  <c r="D42" i="40" s="1"/>
  <c r="AJ42" i="38"/>
  <c r="AK42" i="38" s="1"/>
  <c r="AA42" i="38"/>
  <c r="AB42" i="38" s="1"/>
  <c r="O42" i="38"/>
  <c r="P42" i="38" s="1"/>
  <c r="F42" i="38"/>
  <c r="G42" i="38" s="1"/>
  <c r="AA42" i="42"/>
  <c r="AB42" i="42" s="1"/>
  <c r="AJ42" i="41"/>
  <c r="AK42" i="41" s="1"/>
  <c r="L42" i="41"/>
  <c r="M42" i="41" s="1"/>
  <c r="AG42" i="40"/>
  <c r="AH42" i="40" s="1"/>
  <c r="X42" i="40"/>
  <c r="Y42" i="40" s="1"/>
  <c r="I42" i="40"/>
  <c r="J42" i="40" s="1"/>
  <c r="AG42" i="39"/>
  <c r="AH42" i="39" s="1"/>
  <c r="AA42" i="39"/>
  <c r="AB42" i="39" s="1"/>
  <c r="U42" i="39"/>
  <c r="V42" i="39" s="1"/>
  <c r="O42" i="39"/>
  <c r="P42" i="39" s="1"/>
  <c r="I42" i="39"/>
  <c r="J42" i="39" s="1"/>
  <c r="C42" i="39"/>
  <c r="D42" i="39" s="1"/>
  <c r="X42" i="38"/>
  <c r="Y42" i="38" s="1"/>
  <c r="L42" i="38"/>
  <c r="M42" i="38" s="1"/>
  <c r="C42" i="38"/>
  <c r="D42" i="38" s="1"/>
  <c r="O42" i="42"/>
  <c r="P42" i="42" s="1"/>
  <c r="AD42" i="41"/>
  <c r="AE42" i="41" s="1"/>
  <c r="F42" i="41"/>
  <c r="G42" i="41" s="1"/>
  <c r="AD42" i="40"/>
  <c r="AE42" i="40" s="1"/>
  <c r="O42" i="40"/>
  <c r="P42" i="40" s="1"/>
  <c r="F42" i="40"/>
  <c r="G42" i="40" s="1"/>
  <c r="AG42" i="38"/>
  <c r="AH42" i="38" s="1"/>
  <c r="U42" i="38"/>
  <c r="V42" i="38" s="1"/>
  <c r="AJ42" i="37"/>
  <c r="AK42" i="37" s="1"/>
  <c r="X42" i="37"/>
  <c r="Y42" i="37" s="1"/>
  <c r="F42" i="37"/>
  <c r="G42" i="37" s="1"/>
  <c r="AG42" i="36"/>
  <c r="AH42" i="36" s="1"/>
  <c r="AA42" i="36"/>
  <c r="AB42" i="36" s="1"/>
  <c r="U42" i="36"/>
  <c r="V42" i="36" s="1"/>
  <c r="O42" i="36"/>
  <c r="P42" i="36" s="1"/>
  <c r="I42" i="36"/>
  <c r="J42" i="36" s="1"/>
  <c r="C42" i="36"/>
  <c r="D42" i="36" s="1"/>
  <c r="AG42" i="35"/>
  <c r="AH42" i="35" s="1"/>
  <c r="AA42" i="35"/>
  <c r="AB42" i="35" s="1"/>
  <c r="U42" i="35"/>
  <c r="V42" i="35" s="1"/>
  <c r="O42" i="35"/>
  <c r="P42" i="35" s="1"/>
  <c r="I42" i="35"/>
  <c r="J42" i="35" s="1"/>
  <c r="C42" i="35"/>
  <c r="D42" i="35" s="1"/>
  <c r="AD42" i="34"/>
  <c r="AE42" i="34" s="1"/>
  <c r="U42" i="34"/>
  <c r="V42" i="34" s="1"/>
  <c r="F42" i="34"/>
  <c r="G42" i="34" s="1"/>
  <c r="AG42" i="37"/>
  <c r="AH42" i="37" s="1"/>
  <c r="O42" i="37"/>
  <c r="P42" i="37" s="1"/>
  <c r="C42" i="37"/>
  <c r="D42" i="37" s="1"/>
  <c r="AD42" i="37"/>
  <c r="AE42" i="37" s="1"/>
  <c r="U42" i="37"/>
  <c r="V42" i="37" s="1"/>
  <c r="L42" i="37"/>
  <c r="M42" i="37" s="1"/>
  <c r="AJ42" i="36"/>
  <c r="AK42" i="36" s="1"/>
  <c r="AD42" i="36"/>
  <c r="AE42" i="36" s="1"/>
  <c r="X42" i="36"/>
  <c r="Y42" i="36" s="1"/>
  <c r="R42" i="36"/>
  <c r="S42" i="36" s="1"/>
  <c r="L42" i="36"/>
  <c r="M42" i="36" s="1"/>
  <c r="F42" i="36"/>
  <c r="G42" i="36" s="1"/>
  <c r="AJ42" i="35"/>
  <c r="AK42" i="35" s="1"/>
  <c r="AD42" i="35"/>
  <c r="AE42" i="35" s="1"/>
  <c r="X42" i="35"/>
  <c r="Y42" i="35" s="1"/>
  <c r="R42" i="35"/>
  <c r="S42" i="35" s="1"/>
  <c r="L42" i="35"/>
  <c r="M42" i="35" s="1"/>
  <c r="F42" i="35"/>
  <c r="G42" i="35" s="1"/>
  <c r="AA42" i="37"/>
  <c r="AB42" i="37" s="1"/>
  <c r="R42" i="37"/>
  <c r="S42" i="37" s="1"/>
  <c r="I42" i="37"/>
  <c r="J42" i="37" s="1"/>
  <c r="X42" i="34"/>
  <c r="Y42" i="34" s="1"/>
  <c r="O42" i="34"/>
  <c r="P42" i="34" s="1"/>
  <c r="AJ42" i="34"/>
  <c r="AK42" i="34" s="1"/>
  <c r="C42" i="34"/>
  <c r="D42" i="34" s="1"/>
  <c r="AG42" i="33"/>
  <c r="AH42" i="33" s="1"/>
  <c r="U42" i="33"/>
  <c r="V42" i="33" s="1"/>
  <c r="I42" i="33"/>
  <c r="J42" i="33" s="1"/>
  <c r="AG42" i="31"/>
  <c r="AH42" i="31" s="1"/>
  <c r="R42" i="31"/>
  <c r="S42" i="31" s="1"/>
  <c r="AG42" i="34"/>
  <c r="AH42" i="34" s="1"/>
  <c r="R42" i="34"/>
  <c r="S42" i="34" s="1"/>
  <c r="AD42" i="33"/>
  <c r="AE42" i="33" s="1"/>
  <c r="R42" i="33"/>
  <c r="S42" i="33" s="1"/>
  <c r="F42" i="33"/>
  <c r="G42" i="33" s="1"/>
  <c r="AJ42" i="32"/>
  <c r="AK42" i="32" s="1"/>
  <c r="AD42" i="32"/>
  <c r="AE42" i="32" s="1"/>
  <c r="X42" i="32"/>
  <c r="Y42" i="32" s="1"/>
  <c r="R42" i="32"/>
  <c r="S42" i="32" s="1"/>
  <c r="L42" i="32"/>
  <c r="M42" i="32" s="1"/>
  <c r="F42" i="32"/>
  <c r="G42" i="32" s="1"/>
  <c r="AA42" i="34"/>
  <c r="AB42" i="34" s="1"/>
  <c r="L42" i="34"/>
  <c r="M42" i="34" s="1"/>
  <c r="AA42" i="33"/>
  <c r="AB42" i="33" s="1"/>
  <c r="O42" i="33"/>
  <c r="P42" i="33" s="1"/>
  <c r="C42" i="33"/>
  <c r="D42" i="33" s="1"/>
  <c r="I42" i="34"/>
  <c r="J42" i="34" s="1"/>
  <c r="AJ42" i="33"/>
  <c r="AK42" i="33" s="1"/>
  <c r="X42" i="33"/>
  <c r="Y42" i="33" s="1"/>
  <c r="L42" i="33"/>
  <c r="M42" i="33" s="1"/>
  <c r="AG42" i="32"/>
  <c r="AH42" i="32" s="1"/>
  <c r="AA42" i="32"/>
  <c r="AB42" i="32" s="1"/>
  <c r="U42" i="32"/>
  <c r="V42" i="32" s="1"/>
  <c r="O42" i="32"/>
  <c r="P42" i="32" s="1"/>
  <c r="I42" i="32"/>
  <c r="J42" i="32" s="1"/>
  <c r="C42" i="32"/>
  <c r="D42" i="32" s="1"/>
  <c r="AJ42" i="31"/>
  <c r="AK42" i="31" s="1"/>
  <c r="AA42" i="31"/>
  <c r="AB42" i="31" s="1"/>
  <c r="I42" i="31"/>
  <c r="J42" i="31" s="1"/>
  <c r="AD42" i="30"/>
  <c r="AE42" i="30" s="1"/>
  <c r="U42" i="30"/>
  <c r="V42" i="30" s="1"/>
  <c r="I42" i="30"/>
  <c r="J42" i="30" s="1"/>
  <c r="AD42" i="28"/>
  <c r="AE42" i="28" s="1"/>
  <c r="U42" i="28"/>
  <c r="V42" i="28" s="1"/>
  <c r="F42" i="28"/>
  <c r="G42" i="28" s="1"/>
  <c r="AJ42" i="27"/>
  <c r="AK42" i="27" s="1"/>
  <c r="AD42" i="27"/>
  <c r="AE42" i="27" s="1"/>
  <c r="X42" i="27"/>
  <c r="Y42" i="27" s="1"/>
  <c r="R42" i="27"/>
  <c r="S42" i="27" s="1"/>
  <c r="L42" i="27"/>
  <c r="M42" i="27" s="1"/>
  <c r="F42" i="27"/>
  <c r="G42" i="27" s="1"/>
  <c r="AA42" i="26"/>
  <c r="AB42" i="26" s="1"/>
  <c r="R42" i="26"/>
  <c r="S42" i="26" s="1"/>
  <c r="F42" i="26"/>
  <c r="G42" i="26" s="1"/>
  <c r="AD42" i="31"/>
  <c r="AE42" i="31" s="1"/>
  <c r="O42" i="31"/>
  <c r="P42" i="31" s="1"/>
  <c r="R42" i="30"/>
  <c r="S42" i="30" s="1"/>
  <c r="F42" i="30"/>
  <c r="G42" i="30" s="1"/>
  <c r="AG42" i="29"/>
  <c r="AH42" i="29" s="1"/>
  <c r="AA42" i="29"/>
  <c r="AB42" i="29" s="1"/>
  <c r="U42" i="29"/>
  <c r="V42" i="29" s="1"/>
  <c r="O42" i="29"/>
  <c r="P42" i="29" s="1"/>
  <c r="I42" i="29"/>
  <c r="J42" i="29" s="1"/>
  <c r="C42" i="29"/>
  <c r="D42" i="29" s="1"/>
  <c r="AJ42" i="28"/>
  <c r="AK42" i="28" s="1"/>
  <c r="AA42" i="28"/>
  <c r="AB42" i="28" s="1"/>
  <c r="L42" i="28"/>
  <c r="M42" i="28" s="1"/>
  <c r="C42" i="28"/>
  <c r="D42" i="28" s="1"/>
  <c r="AJ42" i="26"/>
  <c r="AK42" i="26" s="1"/>
  <c r="O42" i="26"/>
  <c r="P42" i="26" s="1"/>
  <c r="C42" i="26"/>
  <c r="D42" i="26" s="1"/>
  <c r="X42" i="25"/>
  <c r="Y42" i="25" s="1"/>
  <c r="O42" i="25"/>
  <c r="P42" i="25" s="1"/>
  <c r="X42" i="31"/>
  <c r="Y42" i="31" s="1"/>
  <c r="F42" i="31"/>
  <c r="G42" i="31" s="1"/>
  <c r="AJ42" i="30"/>
  <c r="AK42" i="30" s="1"/>
  <c r="AA42" i="30"/>
  <c r="AB42" i="30" s="1"/>
  <c r="O42" i="30"/>
  <c r="P42" i="30" s="1"/>
  <c r="AG42" i="28"/>
  <c r="AH42" i="28" s="1"/>
  <c r="R42" i="28"/>
  <c r="S42" i="28" s="1"/>
  <c r="I42" i="28"/>
  <c r="J42" i="28" s="1"/>
  <c r="AG42" i="27"/>
  <c r="AH42" i="27" s="1"/>
  <c r="AA42" i="27"/>
  <c r="AB42" i="27" s="1"/>
  <c r="U42" i="27"/>
  <c r="V42" i="27" s="1"/>
  <c r="O42" i="27"/>
  <c r="P42" i="27" s="1"/>
  <c r="I42" i="27"/>
  <c r="J42" i="27" s="1"/>
  <c r="C42" i="27"/>
  <c r="D42" i="27" s="1"/>
  <c r="AG42" i="26"/>
  <c r="AH42" i="26" s="1"/>
  <c r="X42" i="26"/>
  <c r="Y42" i="26" s="1"/>
  <c r="L42" i="26"/>
  <c r="M42" i="26" s="1"/>
  <c r="AD42" i="25"/>
  <c r="AE42" i="25" s="1"/>
  <c r="U42" i="25"/>
  <c r="V42" i="25" s="1"/>
  <c r="F42" i="25"/>
  <c r="G42" i="25" s="1"/>
  <c r="U42" i="31"/>
  <c r="V42" i="31" s="1"/>
  <c r="L42" i="31"/>
  <c r="M42" i="31" s="1"/>
  <c r="C42" i="31"/>
  <c r="D42" i="31" s="1"/>
  <c r="AG42" i="30"/>
  <c r="AH42" i="30" s="1"/>
  <c r="X42" i="30"/>
  <c r="Y42" i="30" s="1"/>
  <c r="L42" i="30"/>
  <c r="M42" i="30" s="1"/>
  <c r="C42" i="30"/>
  <c r="D42" i="30" s="1"/>
  <c r="AJ42" i="29"/>
  <c r="AK42" i="29" s="1"/>
  <c r="AD42" i="29"/>
  <c r="AE42" i="29" s="1"/>
  <c r="X42" i="29"/>
  <c r="Y42" i="29" s="1"/>
  <c r="R42" i="29"/>
  <c r="S42" i="29" s="1"/>
  <c r="L42" i="29"/>
  <c r="M42" i="29" s="1"/>
  <c r="F42" i="29"/>
  <c r="G42" i="29" s="1"/>
  <c r="X42" i="28"/>
  <c r="Y42" i="28" s="1"/>
  <c r="O42" i="28"/>
  <c r="P42" i="28" s="1"/>
  <c r="AD42" i="26"/>
  <c r="AE42" i="26" s="1"/>
  <c r="AJ42" i="25"/>
  <c r="AK42" i="25" s="1"/>
  <c r="C42" i="25"/>
  <c r="D42" i="25" s="1"/>
  <c r="AJ42" i="22"/>
  <c r="AK42" i="22" s="1"/>
  <c r="AA42" i="22"/>
  <c r="AB42" i="22" s="1"/>
  <c r="L42" i="22"/>
  <c r="M42" i="22" s="1"/>
  <c r="C42" i="22"/>
  <c r="D42" i="22" s="1"/>
  <c r="AJ42" i="21"/>
  <c r="AK42" i="21" s="1"/>
  <c r="AA42" i="21"/>
  <c r="AB42" i="21" s="1"/>
  <c r="L42" i="21"/>
  <c r="M42" i="21" s="1"/>
  <c r="C42" i="21"/>
  <c r="D42" i="21" s="1"/>
  <c r="AA42" i="20"/>
  <c r="AB42" i="20" s="1"/>
  <c r="R42" i="20"/>
  <c r="S42" i="20" s="1"/>
  <c r="C42" i="20"/>
  <c r="D42" i="20" s="1"/>
  <c r="AG42" i="19"/>
  <c r="AH42" i="19" s="1"/>
  <c r="X42" i="19"/>
  <c r="Y42" i="19" s="1"/>
  <c r="I42" i="19"/>
  <c r="J42" i="19" s="1"/>
  <c r="U42" i="26"/>
  <c r="V42" i="26" s="1"/>
  <c r="AG42" i="25"/>
  <c r="AH42" i="25" s="1"/>
  <c r="R42" i="25"/>
  <c r="S42" i="25" s="1"/>
  <c r="AJ42" i="24"/>
  <c r="AK42" i="24" s="1"/>
  <c r="AD42" i="24"/>
  <c r="AE42" i="24" s="1"/>
  <c r="X42" i="24"/>
  <c r="Y42" i="24" s="1"/>
  <c r="R42" i="24"/>
  <c r="S42" i="24" s="1"/>
  <c r="L42" i="24"/>
  <c r="M42" i="24" s="1"/>
  <c r="F42" i="24"/>
  <c r="G42" i="24" s="1"/>
  <c r="AG42" i="22"/>
  <c r="AH42" i="22" s="1"/>
  <c r="R42" i="22"/>
  <c r="S42" i="22" s="1"/>
  <c r="I42" i="22"/>
  <c r="J42" i="22" s="1"/>
  <c r="AG42" i="21"/>
  <c r="AH42" i="21" s="1"/>
  <c r="R42" i="21"/>
  <c r="S42" i="21" s="1"/>
  <c r="I42" i="21"/>
  <c r="J42" i="21" s="1"/>
  <c r="AG42" i="20"/>
  <c r="AH42" i="20" s="1"/>
  <c r="X42" i="20"/>
  <c r="Y42" i="20" s="1"/>
  <c r="I42" i="20"/>
  <c r="J42" i="20" s="1"/>
  <c r="AD42" i="19"/>
  <c r="AE42" i="19" s="1"/>
  <c r="O42" i="19"/>
  <c r="P42" i="19" s="1"/>
  <c r="F42" i="19"/>
  <c r="G42" i="19" s="1"/>
  <c r="I42" i="26"/>
  <c r="J42" i="26" s="1"/>
  <c r="AA42" i="25"/>
  <c r="AB42" i="25" s="1"/>
  <c r="L42" i="25"/>
  <c r="M42" i="25" s="1"/>
  <c r="I42" i="25"/>
  <c r="J42" i="25" s="1"/>
  <c r="AG42" i="24"/>
  <c r="AH42" i="24" s="1"/>
  <c r="AA42" i="24"/>
  <c r="AB42" i="24" s="1"/>
  <c r="U42" i="24"/>
  <c r="V42" i="24" s="1"/>
  <c r="O42" i="24"/>
  <c r="P42" i="24" s="1"/>
  <c r="I42" i="24"/>
  <c r="J42" i="24" s="1"/>
  <c r="C42" i="24"/>
  <c r="D42" i="24" s="1"/>
  <c r="AD42" i="22"/>
  <c r="AE42" i="22" s="1"/>
  <c r="U42" i="22"/>
  <c r="V42" i="22" s="1"/>
  <c r="F42" i="22"/>
  <c r="G42" i="22" s="1"/>
  <c r="AD42" i="21"/>
  <c r="AE42" i="21" s="1"/>
  <c r="U42" i="21"/>
  <c r="V42" i="21" s="1"/>
  <c r="F42" i="21"/>
  <c r="G42" i="21" s="1"/>
  <c r="AJ42" i="20"/>
  <c r="AK42" i="20" s="1"/>
  <c r="U42" i="20"/>
  <c r="V42" i="20" s="1"/>
  <c r="L42" i="20"/>
  <c r="M42" i="20" s="1"/>
  <c r="X42" i="22"/>
  <c r="Y42" i="22" s="1"/>
  <c r="O42" i="21"/>
  <c r="P42" i="21" s="1"/>
  <c r="AD42" i="20"/>
  <c r="AE42" i="20" s="1"/>
  <c r="R42" i="19"/>
  <c r="S42" i="19" s="1"/>
  <c r="C42" i="19"/>
  <c r="D42" i="19" s="1"/>
  <c r="AJ42" i="17"/>
  <c r="AK42" i="17" s="1"/>
  <c r="AA42" i="17"/>
  <c r="AB42" i="17" s="1"/>
  <c r="L42" i="17"/>
  <c r="M42" i="17" s="1"/>
  <c r="C42" i="17"/>
  <c r="D42" i="17" s="1"/>
  <c r="AG42" i="16"/>
  <c r="AH42" i="16" s="1"/>
  <c r="R42" i="16"/>
  <c r="S42" i="16" s="1"/>
  <c r="I42" i="16"/>
  <c r="J42" i="16" s="1"/>
  <c r="AD42" i="15"/>
  <c r="AE42" i="15" s="1"/>
  <c r="U42" i="15"/>
  <c r="V42" i="15" s="1"/>
  <c r="L42" i="15"/>
  <c r="M42" i="15" s="1"/>
  <c r="C42" i="15"/>
  <c r="D42" i="15" s="1"/>
  <c r="AJ42" i="13"/>
  <c r="AK42" i="13" s="1"/>
  <c r="X42" i="13"/>
  <c r="Y42" i="13" s="1"/>
  <c r="L42" i="13"/>
  <c r="M42" i="13" s="1"/>
  <c r="AJ42" i="12"/>
  <c r="AK42" i="12" s="1"/>
  <c r="U42" i="12"/>
  <c r="V42" i="12" s="1"/>
  <c r="L42" i="12"/>
  <c r="M42" i="12" s="1"/>
  <c r="AG42" i="10"/>
  <c r="AH42" i="10" s="1"/>
  <c r="U42" i="10"/>
  <c r="V42" i="10" s="1"/>
  <c r="I42" i="10"/>
  <c r="J42" i="10" s="1"/>
  <c r="X42" i="12"/>
  <c r="Y42" i="12" s="1"/>
  <c r="C42" i="10"/>
  <c r="D42" i="10" s="1"/>
  <c r="O42" i="22"/>
  <c r="P42" i="22" s="1"/>
  <c r="L42" i="19"/>
  <c r="M42" i="19" s="1"/>
  <c r="AJ42" i="18"/>
  <c r="AK42" i="18" s="1"/>
  <c r="AD42" i="18"/>
  <c r="AE42" i="18" s="1"/>
  <c r="X42" i="18"/>
  <c r="Y42" i="18" s="1"/>
  <c r="R42" i="18"/>
  <c r="S42" i="18" s="1"/>
  <c r="L42" i="18"/>
  <c r="M42" i="18" s="1"/>
  <c r="F42" i="18"/>
  <c r="G42" i="18" s="1"/>
  <c r="AG42" i="17"/>
  <c r="AH42" i="17" s="1"/>
  <c r="R42" i="17"/>
  <c r="S42" i="17" s="1"/>
  <c r="I42" i="17"/>
  <c r="J42" i="17" s="1"/>
  <c r="X42" i="16"/>
  <c r="Y42" i="16" s="1"/>
  <c r="O42" i="16"/>
  <c r="P42" i="16" s="1"/>
  <c r="R42" i="15"/>
  <c r="S42" i="15" s="1"/>
  <c r="I42" i="15"/>
  <c r="J42" i="15" s="1"/>
  <c r="AG42" i="13"/>
  <c r="AH42" i="13" s="1"/>
  <c r="U42" i="13"/>
  <c r="V42" i="13" s="1"/>
  <c r="I42" i="13"/>
  <c r="J42" i="13" s="1"/>
  <c r="AA42" i="12"/>
  <c r="AB42" i="12" s="1"/>
  <c r="R42" i="12"/>
  <c r="S42" i="12" s="1"/>
  <c r="C42" i="12"/>
  <c r="D42" i="12" s="1"/>
  <c r="AJ43" i="11"/>
  <c r="AK43" i="11" s="1"/>
  <c r="AD43" i="11"/>
  <c r="AE43" i="11" s="1"/>
  <c r="X43" i="11"/>
  <c r="Y43" i="11" s="1"/>
  <c r="R43" i="11"/>
  <c r="S43" i="11" s="1"/>
  <c r="L43" i="11"/>
  <c r="M43" i="11" s="1"/>
  <c r="F43" i="11"/>
  <c r="G43" i="11" s="1"/>
  <c r="AD42" i="10"/>
  <c r="AE42" i="10" s="1"/>
  <c r="R42" i="10"/>
  <c r="S42" i="10" s="1"/>
  <c r="F42" i="10"/>
  <c r="G42" i="10" s="1"/>
  <c r="AG42" i="9"/>
  <c r="AH42" i="9" s="1"/>
  <c r="AA42" i="9"/>
  <c r="AB42" i="9" s="1"/>
  <c r="U42" i="9"/>
  <c r="V42" i="9" s="1"/>
  <c r="O42" i="9"/>
  <c r="P42" i="9" s="1"/>
  <c r="I42" i="9"/>
  <c r="J42" i="9" s="1"/>
  <c r="C42" i="9"/>
  <c r="D42" i="9" s="1"/>
  <c r="AA42" i="10"/>
  <c r="AB42" i="10" s="1"/>
  <c r="O42" i="20"/>
  <c r="P42" i="20" s="1"/>
  <c r="AA42" i="19"/>
  <c r="AB42" i="19" s="1"/>
  <c r="X42" i="17"/>
  <c r="Y42" i="17" s="1"/>
  <c r="O42" i="17"/>
  <c r="P42" i="17" s="1"/>
  <c r="AD42" i="16"/>
  <c r="AE42" i="16" s="1"/>
  <c r="U42" i="16"/>
  <c r="V42" i="16" s="1"/>
  <c r="F42" i="16"/>
  <c r="G42" i="16" s="1"/>
  <c r="AJ42" i="15"/>
  <c r="AK42" i="15" s="1"/>
  <c r="AA42" i="15"/>
  <c r="AB42" i="15" s="1"/>
  <c r="F42" i="15"/>
  <c r="G42" i="15" s="1"/>
  <c r="AD42" i="13"/>
  <c r="AE42" i="13" s="1"/>
  <c r="R42" i="13"/>
  <c r="S42" i="13" s="1"/>
  <c r="F42" i="13"/>
  <c r="G42" i="13" s="1"/>
  <c r="AG42" i="12"/>
  <c r="AH42" i="12" s="1"/>
  <c r="I42" i="12"/>
  <c r="J42" i="12" s="1"/>
  <c r="O42" i="10"/>
  <c r="P42" i="10" s="1"/>
  <c r="AJ42" i="19"/>
  <c r="AK42" i="19" s="1"/>
  <c r="AG42" i="18"/>
  <c r="AH42" i="18" s="1"/>
  <c r="I42" i="18"/>
  <c r="J42" i="18" s="1"/>
  <c r="X42" i="15"/>
  <c r="Y42" i="15" s="1"/>
  <c r="C42" i="13"/>
  <c r="D42" i="13" s="1"/>
  <c r="AD42" i="12"/>
  <c r="AE42" i="12" s="1"/>
  <c r="U43" i="11"/>
  <c r="V43" i="11" s="1"/>
  <c r="X42" i="10"/>
  <c r="Y42" i="10" s="1"/>
  <c r="X42" i="9"/>
  <c r="Y42" i="9" s="1"/>
  <c r="U42" i="19"/>
  <c r="V42" i="19" s="1"/>
  <c r="AA42" i="18"/>
  <c r="AB42" i="18" s="1"/>
  <c r="C42" i="18"/>
  <c r="D42" i="18" s="1"/>
  <c r="F42" i="17"/>
  <c r="G42" i="17" s="1"/>
  <c r="L42" i="16"/>
  <c r="M42" i="16" s="1"/>
  <c r="O42" i="15"/>
  <c r="P42" i="15" s="1"/>
  <c r="O43" i="11"/>
  <c r="P43" i="11" s="1"/>
  <c r="L42" i="10"/>
  <c r="M42" i="10" s="1"/>
  <c r="AD42" i="9"/>
  <c r="AE42" i="9" s="1"/>
  <c r="R42" i="9"/>
  <c r="S42" i="9" s="1"/>
  <c r="F42" i="9"/>
  <c r="G42" i="9" s="1"/>
  <c r="X42" i="21"/>
  <c r="Y42" i="21" s="1"/>
  <c r="F42" i="20"/>
  <c r="G42" i="20" s="1"/>
  <c r="O42" i="18"/>
  <c r="P42" i="18" s="1"/>
  <c r="C43" i="11"/>
  <c r="D43" i="11" s="1"/>
  <c r="AJ42" i="10"/>
  <c r="AK42" i="10" s="1"/>
  <c r="L42" i="9"/>
  <c r="M42" i="9" s="1"/>
  <c r="U42" i="18"/>
  <c r="V42" i="18" s="1"/>
  <c r="AD42" i="17"/>
  <c r="AE42" i="17" s="1"/>
  <c r="AJ42" i="16"/>
  <c r="AK42" i="16" s="1"/>
  <c r="C42" i="16"/>
  <c r="D42" i="16" s="1"/>
  <c r="AA42" i="13"/>
  <c r="AB42" i="13" s="1"/>
  <c r="O42" i="12"/>
  <c r="P42" i="12" s="1"/>
  <c r="AG43" i="11"/>
  <c r="AH43" i="11" s="1"/>
  <c r="I43" i="11"/>
  <c r="J43" i="11" s="1"/>
  <c r="U42" i="17"/>
  <c r="V42" i="17" s="1"/>
  <c r="AA42" i="16"/>
  <c r="AB42" i="16" s="1"/>
  <c r="AG42" i="15"/>
  <c r="AH42" i="15" s="1"/>
  <c r="O42" i="13"/>
  <c r="P42" i="13" s="1"/>
  <c r="F42" i="12"/>
  <c r="G42" i="12" s="1"/>
  <c r="AA43" i="11"/>
  <c r="AB43" i="11" s="1"/>
  <c r="AJ42" i="9"/>
  <c r="AK42" i="9" s="1"/>
  <c r="AD35" i="48"/>
  <c r="AE35" i="48" s="1"/>
  <c r="U35" i="48"/>
  <c r="V35" i="48" s="1"/>
  <c r="F35" i="48"/>
  <c r="G35" i="48" s="1"/>
  <c r="AJ35" i="48"/>
  <c r="AK35" i="48" s="1"/>
  <c r="AA35" i="48"/>
  <c r="AB35" i="48" s="1"/>
  <c r="L35" i="48"/>
  <c r="M35" i="48" s="1"/>
  <c r="C35" i="48"/>
  <c r="D35" i="48" s="1"/>
  <c r="AG35" i="48"/>
  <c r="AH35" i="48" s="1"/>
  <c r="O35" i="48"/>
  <c r="P35" i="48" s="1"/>
  <c r="AG35" i="47"/>
  <c r="AH35" i="47" s="1"/>
  <c r="AA35" i="47"/>
  <c r="AB35" i="47" s="1"/>
  <c r="U35" i="47"/>
  <c r="V35" i="47" s="1"/>
  <c r="O35" i="47"/>
  <c r="P35" i="47" s="1"/>
  <c r="I35" i="47"/>
  <c r="J35" i="47" s="1"/>
  <c r="C35" i="47"/>
  <c r="D35" i="47" s="1"/>
  <c r="I35" i="48"/>
  <c r="J35" i="48" s="1"/>
  <c r="X35" i="48"/>
  <c r="Y35" i="48" s="1"/>
  <c r="AJ35" i="47"/>
  <c r="AK35" i="47" s="1"/>
  <c r="AD35" i="47"/>
  <c r="AE35" i="47" s="1"/>
  <c r="X35" i="47"/>
  <c r="Y35" i="47" s="1"/>
  <c r="R35" i="47"/>
  <c r="S35" i="47" s="1"/>
  <c r="L35" i="47"/>
  <c r="M35" i="47" s="1"/>
  <c r="F35" i="47"/>
  <c r="G35" i="47" s="1"/>
  <c r="R35" i="48"/>
  <c r="S35" i="48" s="1"/>
  <c r="AG35" i="45"/>
  <c r="AH35" i="45" s="1"/>
  <c r="U35" i="45"/>
  <c r="V35" i="45" s="1"/>
  <c r="I35" i="45"/>
  <c r="J35" i="45" s="1"/>
  <c r="AD35" i="44"/>
  <c r="AE35" i="44" s="1"/>
  <c r="O35" i="44"/>
  <c r="P35" i="44" s="1"/>
  <c r="F35" i="44"/>
  <c r="G35" i="44" s="1"/>
  <c r="AD35" i="45"/>
  <c r="AE35" i="45" s="1"/>
  <c r="R35" i="45"/>
  <c r="S35" i="45" s="1"/>
  <c r="F35" i="45"/>
  <c r="G35" i="45" s="1"/>
  <c r="AJ35" i="44"/>
  <c r="AK35" i="44" s="1"/>
  <c r="U35" i="44"/>
  <c r="V35" i="44" s="1"/>
  <c r="L35" i="44"/>
  <c r="M35" i="44" s="1"/>
  <c r="AA35" i="45"/>
  <c r="AB35" i="45" s="1"/>
  <c r="O35" i="45"/>
  <c r="P35" i="45" s="1"/>
  <c r="C35" i="45"/>
  <c r="D35" i="45" s="1"/>
  <c r="AA35" i="44"/>
  <c r="AB35" i="44" s="1"/>
  <c r="R35" i="44"/>
  <c r="S35" i="44" s="1"/>
  <c r="C35" i="44"/>
  <c r="D35" i="44" s="1"/>
  <c r="AJ35" i="45"/>
  <c r="AK35" i="45" s="1"/>
  <c r="X35" i="45"/>
  <c r="Y35" i="45" s="1"/>
  <c r="L35" i="45"/>
  <c r="M35" i="45" s="1"/>
  <c r="AG35" i="44"/>
  <c r="AH35" i="44" s="1"/>
  <c r="X35" i="44"/>
  <c r="Y35" i="44" s="1"/>
  <c r="I35" i="44"/>
  <c r="J35" i="44" s="1"/>
  <c r="AJ35" i="42"/>
  <c r="AK35" i="42" s="1"/>
  <c r="X35" i="42"/>
  <c r="Y35" i="42" s="1"/>
  <c r="L35" i="42"/>
  <c r="M35" i="42" s="1"/>
  <c r="AG35" i="43"/>
  <c r="AH35" i="43" s="1"/>
  <c r="AA35" i="43"/>
  <c r="AB35" i="43" s="1"/>
  <c r="U35" i="43"/>
  <c r="V35" i="43" s="1"/>
  <c r="O35" i="43"/>
  <c r="P35" i="43" s="1"/>
  <c r="I35" i="43"/>
  <c r="J35" i="43" s="1"/>
  <c r="C35" i="43"/>
  <c r="D35" i="43" s="1"/>
  <c r="AG35" i="42"/>
  <c r="AH35" i="42" s="1"/>
  <c r="U35" i="42"/>
  <c r="V35" i="42" s="1"/>
  <c r="I35" i="42"/>
  <c r="J35" i="42" s="1"/>
  <c r="AG35" i="41"/>
  <c r="AH35" i="41" s="1"/>
  <c r="AA35" i="41"/>
  <c r="AB35" i="41" s="1"/>
  <c r="U35" i="41"/>
  <c r="V35" i="41" s="1"/>
  <c r="O35" i="41"/>
  <c r="P35" i="41" s="1"/>
  <c r="I35" i="41"/>
  <c r="J35" i="41" s="1"/>
  <c r="C35" i="41"/>
  <c r="D35" i="41" s="1"/>
  <c r="AD35" i="42"/>
  <c r="AE35" i="42" s="1"/>
  <c r="R35" i="42"/>
  <c r="S35" i="42" s="1"/>
  <c r="F35" i="42"/>
  <c r="G35" i="42" s="1"/>
  <c r="AJ35" i="43"/>
  <c r="AK35" i="43" s="1"/>
  <c r="AD35" i="43"/>
  <c r="AE35" i="43" s="1"/>
  <c r="X35" i="43"/>
  <c r="Y35" i="43" s="1"/>
  <c r="R35" i="43"/>
  <c r="S35" i="43" s="1"/>
  <c r="L35" i="43"/>
  <c r="M35" i="43" s="1"/>
  <c r="F35" i="43"/>
  <c r="G35" i="43" s="1"/>
  <c r="C35" i="42"/>
  <c r="D35" i="42" s="1"/>
  <c r="X35" i="41"/>
  <c r="Y35" i="41" s="1"/>
  <c r="AG35" i="40"/>
  <c r="AH35" i="40" s="1"/>
  <c r="X35" i="40"/>
  <c r="Y35" i="40" s="1"/>
  <c r="I35" i="40"/>
  <c r="J35" i="40" s="1"/>
  <c r="AJ35" i="39"/>
  <c r="AK35" i="39" s="1"/>
  <c r="AD35" i="39"/>
  <c r="AE35" i="39" s="1"/>
  <c r="X35" i="39"/>
  <c r="Y35" i="39" s="1"/>
  <c r="R35" i="39"/>
  <c r="S35" i="39" s="1"/>
  <c r="L35" i="39"/>
  <c r="M35" i="39" s="1"/>
  <c r="F35" i="39"/>
  <c r="G35" i="39" s="1"/>
  <c r="X35" i="38"/>
  <c r="Y35" i="38" s="1"/>
  <c r="O35" i="38"/>
  <c r="P35" i="38" s="1"/>
  <c r="R35" i="41"/>
  <c r="S35" i="41" s="1"/>
  <c r="AD35" i="40"/>
  <c r="AE35" i="40" s="1"/>
  <c r="O35" i="40"/>
  <c r="P35" i="40" s="1"/>
  <c r="F35" i="40"/>
  <c r="G35" i="40" s="1"/>
  <c r="AD35" i="38"/>
  <c r="AE35" i="38" s="1"/>
  <c r="U35" i="38"/>
  <c r="V35" i="38" s="1"/>
  <c r="F35" i="38"/>
  <c r="G35" i="38" s="1"/>
  <c r="AA35" i="42"/>
  <c r="AB35" i="42" s="1"/>
  <c r="AJ35" i="41"/>
  <c r="AK35" i="41" s="1"/>
  <c r="L35" i="41"/>
  <c r="M35" i="41" s="1"/>
  <c r="AJ35" i="40"/>
  <c r="AK35" i="40" s="1"/>
  <c r="U35" i="40"/>
  <c r="V35" i="40" s="1"/>
  <c r="L35" i="40"/>
  <c r="M35" i="40" s="1"/>
  <c r="AG35" i="39"/>
  <c r="AH35" i="39" s="1"/>
  <c r="AA35" i="39"/>
  <c r="AB35" i="39" s="1"/>
  <c r="U35" i="39"/>
  <c r="V35" i="39" s="1"/>
  <c r="O35" i="39"/>
  <c r="P35" i="39" s="1"/>
  <c r="I35" i="39"/>
  <c r="J35" i="39" s="1"/>
  <c r="C35" i="39"/>
  <c r="D35" i="39" s="1"/>
  <c r="AJ35" i="38"/>
  <c r="AK35" i="38" s="1"/>
  <c r="AA35" i="38"/>
  <c r="AB35" i="38" s="1"/>
  <c r="L35" i="38"/>
  <c r="M35" i="38" s="1"/>
  <c r="C35" i="38"/>
  <c r="D35" i="38" s="1"/>
  <c r="O35" i="42"/>
  <c r="P35" i="42" s="1"/>
  <c r="AD35" i="41"/>
  <c r="AE35" i="41" s="1"/>
  <c r="F35" i="41"/>
  <c r="G35" i="41" s="1"/>
  <c r="AA35" i="40"/>
  <c r="AB35" i="40" s="1"/>
  <c r="R35" i="40"/>
  <c r="S35" i="40" s="1"/>
  <c r="C35" i="40"/>
  <c r="D35" i="40" s="1"/>
  <c r="AG35" i="38"/>
  <c r="AH35" i="38" s="1"/>
  <c r="R35" i="38"/>
  <c r="S35" i="38" s="1"/>
  <c r="I35" i="38"/>
  <c r="J35" i="38" s="1"/>
  <c r="R35" i="37"/>
  <c r="S35" i="37" s="1"/>
  <c r="I35" i="37"/>
  <c r="J35" i="37" s="1"/>
  <c r="AG35" i="36"/>
  <c r="AH35" i="36" s="1"/>
  <c r="AA35" i="36"/>
  <c r="AB35" i="36" s="1"/>
  <c r="U35" i="36"/>
  <c r="V35" i="36" s="1"/>
  <c r="O35" i="36"/>
  <c r="P35" i="36" s="1"/>
  <c r="I35" i="36"/>
  <c r="J35" i="36" s="1"/>
  <c r="C35" i="36"/>
  <c r="D35" i="36" s="1"/>
  <c r="AG35" i="35"/>
  <c r="AH35" i="35" s="1"/>
  <c r="AA35" i="35"/>
  <c r="AB35" i="35" s="1"/>
  <c r="U35" i="35"/>
  <c r="V35" i="35" s="1"/>
  <c r="O35" i="35"/>
  <c r="P35" i="35" s="1"/>
  <c r="I35" i="35"/>
  <c r="J35" i="35" s="1"/>
  <c r="C35" i="35"/>
  <c r="D35" i="35" s="1"/>
  <c r="AG35" i="34"/>
  <c r="AH35" i="34" s="1"/>
  <c r="R35" i="34"/>
  <c r="S35" i="34" s="1"/>
  <c r="AJ35" i="37"/>
  <c r="AK35" i="37" s="1"/>
  <c r="AA35" i="37"/>
  <c r="AB35" i="37" s="1"/>
  <c r="O35" i="37"/>
  <c r="P35" i="37" s="1"/>
  <c r="F35" i="37"/>
  <c r="G35" i="37" s="1"/>
  <c r="AG35" i="37"/>
  <c r="AH35" i="37" s="1"/>
  <c r="X35" i="37"/>
  <c r="Y35" i="37" s="1"/>
  <c r="L35" i="37"/>
  <c r="M35" i="37" s="1"/>
  <c r="AJ35" i="36"/>
  <c r="AK35" i="36" s="1"/>
  <c r="AD35" i="36"/>
  <c r="AE35" i="36" s="1"/>
  <c r="X35" i="36"/>
  <c r="Y35" i="36" s="1"/>
  <c r="R35" i="36"/>
  <c r="S35" i="36" s="1"/>
  <c r="L35" i="36"/>
  <c r="M35" i="36" s="1"/>
  <c r="F35" i="36"/>
  <c r="G35" i="36" s="1"/>
  <c r="AJ35" i="35"/>
  <c r="AK35" i="35" s="1"/>
  <c r="AD35" i="35"/>
  <c r="AE35" i="35" s="1"/>
  <c r="X35" i="35"/>
  <c r="Y35" i="35" s="1"/>
  <c r="R35" i="35"/>
  <c r="S35" i="35" s="1"/>
  <c r="L35" i="35"/>
  <c r="M35" i="35" s="1"/>
  <c r="F35" i="35"/>
  <c r="G35" i="35" s="1"/>
  <c r="AD35" i="37"/>
  <c r="AE35" i="37" s="1"/>
  <c r="U35" i="37"/>
  <c r="V35" i="37" s="1"/>
  <c r="C35" i="37"/>
  <c r="D35" i="37" s="1"/>
  <c r="AJ35" i="34"/>
  <c r="AK35" i="34" s="1"/>
  <c r="AA35" i="34"/>
  <c r="AB35" i="34" s="1"/>
  <c r="U35" i="34"/>
  <c r="V35" i="34" s="1"/>
  <c r="L35" i="34"/>
  <c r="M35" i="34" s="1"/>
  <c r="C35" i="34"/>
  <c r="D35" i="34" s="1"/>
  <c r="AG35" i="33"/>
  <c r="AH35" i="33" s="1"/>
  <c r="X35" i="33"/>
  <c r="Y35" i="33" s="1"/>
  <c r="C35" i="33"/>
  <c r="D35" i="33" s="1"/>
  <c r="I35" i="34"/>
  <c r="J35" i="34" s="1"/>
  <c r="AD35" i="33"/>
  <c r="AE35" i="33" s="1"/>
  <c r="U35" i="33"/>
  <c r="V35" i="33" s="1"/>
  <c r="L35" i="33"/>
  <c r="M35" i="33" s="1"/>
  <c r="AJ35" i="32"/>
  <c r="AK35" i="32" s="1"/>
  <c r="AD35" i="32"/>
  <c r="AE35" i="32" s="1"/>
  <c r="X35" i="32"/>
  <c r="Y35" i="32" s="1"/>
  <c r="R35" i="32"/>
  <c r="S35" i="32" s="1"/>
  <c r="L35" i="32"/>
  <c r="M35" i="32" s="1"/>
  <c r="F35" i="32"/>
  <c r="G35" i="32" s="1"/>
  <c r="AD35" i="34"/>
  <c r="AE35" i="34" s="1"/>
  <c r="O35" i="34"/>
  <c r="P35" i="34" s="1"/>
  <c r="AA35" i="33"/>
  <c r="AB35" i="33" s="1"/>
  <c r="R35" i="33"/>
  <c r="S35" i="33" s="1"/>
  <c r="I35" i="33"/>
  <c r="J35" i="33" s="1"/>
  <c r="X35" i="34"/>
  <c r="Y35" i="34" s="1"/>
  <c r="F35" i="34"/>
  <c r="G35" i="34" s="1"/>
  <c r="AJ35" i="33"/>
  <c r="AK35" i="33" s="1"/>
  <c r="O35" i="33"/>
  <c r="P35" i="33" s="1"/>
  <c r="F35" i="33"/>
  <c r="G35" i="33" s="1"/>
  <c r="AG35" i="32"/>
  <c r="AH35" i="32" s="1"/>
  <c r="AA35" i="32"/>
  <c r="AB35" i="32" s="1"/>
  <c r="U35" i="32"/>
  <c r="V35" i="32" s="1"/>
  <c r="O35" i="32"/>
  <c r="P35" i="32" s="1"/>
  <c r="I35" i="32"/>
  <c r="J35" i="32" s="1"/>
  <c r="C35" i="32"/>
  <c r="D35" i="32" s="1"/>
  <c r="AD35" i="31"/>
  <c r="AE35" i="31" s="1"/>
  <c r="U35" i="31"/>
  <c r="V35" i="31" s="1"/>
  <c r="F35" i="31"/>
  <c r="G35" i="31" s="1"/>
  <c r="X35" i="30"/>
  <c r="Y35" i="30" s="1"/>
  <c r="O35" i="30"/>
  <c r="P35" i="30" s="1"/>
  <c r="AG35" i="28"/>
  <c r="AH35" i="28" s="1"/>
  <c r="R35" i="28"/>
  <c r="S35" i="28" s="1"/>
  <c r="I35" i="28"/>
  <c r="J35" i="28" s="1"/>
  <c r="AJ35" i="27"/>
  <c r="AK35" i="27" s="1"/>
  <c r="AD35" i="27"/>
  <c r="AE35" i="27" s="1"/>
  <c r="X35" i="27"/>
  <c r="Y35" i="27" s="1"/>
  <c r="R35" i="27"/>
  <c r="S35" i="27" s="1"/>
  <c r="L35" i="27"/>
  <c r="M35" i="27" s="1"/>
  <c r="F35" i="27"/>
  <c r="G35" i="27" s="1"/>
  <c r="AA35" i="26"/>
  <c r="AB35" i="26" s="1"/>
  <c r="O35" i="26"/>
  <c r="P35" i="26" s="1"/>
  <c r="F35" i="26"/>
  <c r="G35" i="26" s="1"/>
  <c r="AJ35" i="31"/>
  <c r="AK35" i="31" s="1"/>
  <c r="AA35" i="31"/>
  <c r="AB35" i="31" s="1"/>
  <c r="L35" i="31"/>
  <c r="M35" i="31" s="1"/>
  <c r="C35" i="31"/>
  <c r="D35" i="31" s="1"/>
  <c r="AD35" i="30"/>
  <c r="AE35" i="30" s="1"/>
  <c r="U35" i="30"/>
  <c r="V35" i="30" s="1"/>
  <c r="F35" i="30"/>
  <c r="G35" i="30" s="1"/>
  <c r="AG35" i="29"/>
  <c r="AH35" i="29" s="1"/>
  <c r="AA35" i="29"/>
  <c r="AB35" i="29" s="1"/>
  <c r="U35" i="29"/>
  <c r="V35" i="29" s="1"/>
  <c r="O35" i="29"/>
  <c r="P35" i="29" s="1"/>
  <c r="I35" i="29"/>
  <c r="J35" i="29" s="1"/>
  <c r="C35" i="29"/>
  <c r="D35" i="29" s="1"/>
  <c r="X35" i="28"/>
  <c r="Y35" i="28" s="1"/>
  <c r="O35" i="28"/>
  <c r="P35" i="28" s="1"/>
  <c r="AJ35" i="26"/>
  <c r="AK35" i="26" s="1"/>
  <c r="X35" i="26"/>
  <c r="Y35" i="26" s="1"/>
  <c r="C35" i="26"/>
  <c r="D35" i="26" s="1"/>
  <c r="AJ35" i="25"/>
  <c r="AK35" i="25" s="1"/>
  <c r="AA35" i="25"/>
  <c r="AB35" i="25" s="1"/>
  <c r="L35" i="25"/>
  <c r="M35" i="25" s="1"/>
  <c r="C35" i="25"/>
  <c r="D35" i="25" s="1"/>
  <c r="AG35" i="31"/>
  <c r="AH35" i="31" s="1"/>
  <c r="R35" i="31"/>
  <c r="S35" i="31" s="1"/>
  <c r="I35" i="31"/>
  <c r="J35" i="31" s="1"/>
  <c r="AJ35" i="30"/>
  <c r="AK35" i="30" s="1"/>
  <c r="AA35" i="30"/>
  <c r="AB35" i="30" s="1"/>
  <c r="L35" i="30"/>
  <c r="M35" i="30" s="1"/>
  <c r="C35" i="30"/>
  <c r="D35" i="30" s="1"/>
  <c r="AD35" i="28"/>
  <c r="AE35" i="28" s="1"/>
  <c r="U35" i="28"/>
  <c r="V35" i="28" s="1"/>
  <c r="F35" i="28"/>
  <c r="G35" i="28" s="1"/>
  <c r="AG35" i="27"/>
  <c r="AH35" i="27" s="1"/>
  <c r="AA35" i="27"/>
  <c r="AB35" i="27" s="1"/>
  <c r="U35" i="27"/>
  <c r="V35" i="27" s="1"/>
  <c r="O35" i="27"/>
  <c r="P35" i="27" s="1"/>
  <c r="I35" i="27"/>
  <c r="J35" i="27" s="1"/>
  <c r="C35" i="27"/>
  <c r="D35" i="27" s="1"/>
  <c r="AG35" i="26"/>
  <c r="AH35" i="26" s="1"/>
  <c r="U35" i="26"/>
  <c r="V35" i="26" s="1"/>
  <c r="L35" i="26"/>
  <c r="M35" i="26" s="1"/>
  <c r="AG35" i="25"/>
  <c r="AH35" i="25" s="1"/>
  <c r="R35" i="25"/>
  <c r="S35" i="25" s="1"/>
  <c r="I35" i="25"/>
  <c r="J35" i="25" s="1"/>
  <c r="X35" i="31"/>
  <c r="Y35" i="31" s="1"/>
  <c r="O35" i="31"/>
  <c r="P35" i="31" s="1"/>
  <c r="AG35" i="30"/>
  <c r="AH35" i="30" s="1"/>
  <c r="R35" i="30"/>
  <c r="S35" i="30" s="1"/>
  <c r="I35" i="30"/>
  <c r="J35" i="30" s="1"/>
  <c r="AJ35" i="29"/>
  <c r="AK35" i="29" s="1"/>
  <c r="AD35" i="29"/>
  <c r="AE35" i="29" s="1"/>
  <c r="X35" i="29"/>
  <c r="Y35" i="29" s="1"/>
  <c r="R35" i="29"/>
  <c r="S35" i="29" s="1"/>
  <c r="L35" i="29"/>
  <c r="M35" i="29" s="1"/>
  <c r="F35" i="29"/>
  <c r="G35" i="29" s="1"/>
  <c r="AJ35" i="28"/>
  <c r="AK35" i="28" s="1"/>
  <c r="AA35" i="28"/>
  <c r="AB35" i="28" s="1"/>
  <c r="L35" i="28"/>
  <c r="M35" i="28" s="1"/>
  <c r="C35" i="28"/>
  <c r="D35" i="28" s="1"/>
  <c r="I35" i="26"/>
  <c r="J35" i="26" s="1"/>
  <c r="AD35" i="25"/>
  <c r="AE35" i="25" s="1"/>
  <c r="X35" i="22"/>
  <c r="Y35" i="22" s="1"/>
  <c r="O35" i="22"/>
  <c r="P35" i="22" s="1"/>
  <c r="AA35" i="21"/>
  <c r="AB35" i="21" s="1"/>
  <c r="I35" i="21"/>
  <c r="J35" i="21" s="1"/>
  <c r="AD35" i="20"/>
  <c r="AE35" i="20" s="1"/>
  <c r="O35" i="20"/>
  <c r="P35" i="20" s="1"/>
  <c r="F35" i="20"/>
  <c r="G35" i="20" s="1"/>
  <c r="AJ35" i="19"/>
  <c r="AK35" i="19" s="1"/>
  <c r="U35" i="19"/>
  <c r="V35" i="19" s="1"/>
  <c r="L35" i="19"/>
  <c r="M35" i="19" s="1"/>
  <c r="X35" i="25"/>
  <c r="Y35" i="25" s="1"/>
  <c r="AJ35" i="24"/>
  <c r="AK35" i="24" s="1"/>
  <c r="AD35" i="24"/>
  <c r="AE35" i="24" s="1"/>
  <c r="X35" i="24"/>
  <c r="Y35" i="24" s="1"/>
  <c r="R35" i="24"/>
  <c r="S35" i="24" s="1"/>
  <c r="L35" i="24"/>
  <c r="M35" i="24" s="1"/>
  <c r="F35" i="24"/>
  <c r="G35" i="24" s="1"/>
  <c r="AD35" i="22"/>
  <c r="AE35" i="22" s="1"/>
  <c r="U35" i="22"/>
  <c r="V35" i="22" s="1"/>
  <c r="F35" i="22"/>
  <c r="G35" i="22" s="1"/>
  <c r="AJ35" i="21"/>
  <c r="AK35" i="21" s="1"/>
  <c r="R35" i="21"/>
  <c r="S35" i="21" s="1"/>
  <c r="F35" i="21"/>
  <c r="G35" i="21" s="1"/>
  <c r="AJ35" i="20"/>
  <c r="AK35" i="20" s="1"/>
  <c r="U35" i="20"/>
  <c r="V35" i="20" s="1"/>
  <c r="L35" i="20"/>
  <c r="M35" i="20" s="1"/>
  <c r="AA35" i="19"/>
  <c r="AB35" i="19" s="1"/>
  <c r="R35" i="19"/>
  <c r="S35" i="19" s="1"/>
  <c r="C35" i="19"/>
  <c r="D35" i="19" s="1"/>
  <c r="AD35" i="26"/>
  <c r="AE35" i="26" s="1"/>
  <c r="U35" i="25"/>
  <c r="V35" i="25" s="1"/>
  <c r="F35" i="25"/>
  <c r="G35" i="25" s="1"/>
  <c r="R35" i="26"/>
  <c r="S35" i="26" s="1"/>
  <c r="O35" i="25"/>
  <c r="P35" i="25" s="1"/>
  <c r="AG35" i="24"/>
  <c r="AH35" i="24" s="1"/>
  <c r="AA35" i="24"/>
  <c r="AB35" i="24" s="1"/>
  <c r="U35" i="24"/>
  <c r="V35" i="24" s="1"/>
  <c r="O35" i="24"/>
  <c r="P35" i="24" s="1"/>
  <c r="I35" i="24"/>
  <c r="J35" i="24" s="1"/>
  <c r="C35" i="24"/>
  <c r="D35" i="24" s="1"/>
  <c r="AG35" i="22"/>
  <c r="AH35" i="22" s="1"/>
  <c r="R35" i="22"/>
  <c r="S35" i="22" s="1"/>
  <c r="I35" i="22"/>
  <c r="J35" i="22" s="1"/>
  <c r="AD35" i="21"/>
  <c r="AE35" i="21" s="1"/>
  <c r="U35" i="21"/>
  <c r="V35" i="21" s="1"/>
  <c r="L35" i="21"/>
  <c r="M35" i="21" s="1"/>
  <c r="AG35" i="20"/>
  <c r="AH35" i="20" s="1"/>
  <c r="X35" i="20"/>
  <c r="Y35" i="20" s="1"/>
  <c r="I35" i="20"/>
  <c r="J35" i="20" s="1"/>
  <c r="L35" i="22"/>
  <c r="M35" i="22" s="1"/>
  <c r="AG35" i="21"/>
  <c r="AH35" i="21" s="1"/>
  <c r="AD35" i="19"/>
  <c r="AE35" i="19" s="1"/>
  <c r="O35" i="19"/>
  <c r="P35" i="19" s="1"/>
  <c r="AG35" i="18"/>
  <c r="AH35" i="18" s="1"/>
  <c r="X35" i="18"/>
  <c r="Y35" i="18" s="1"/>
  <c r="I35" i="18"/>
  <c r="J35" i="18" s="1"/>
  <c r="X35" i="17"/>
  <c r="Y35" i="17" s="1"/>
  <c r="O35" i="17"/>
  <c r="P35" i="17" s="1"/>
  <c r="AG35" i="16"/>
  <c r="AH35" i="16" s="1"/>
  <c r="X35" i="16"/>
  <c r="Y35" i="16" s="1"/>
  <c r="C35" i="16"/>
  <c r="D35" i="16" s="1"/>
  <c r="AG35" i="15"/>
  <c r="AH35" i="15" s="1"/>
  <c r="AA35" i="15"/>
  <c r="AB35" i="15" s="1"/>
  <c r="U35" i="15"/>
  <c r="V35" i="15" s="1"/>
  <c r="O35" i="15"/>
  <c r="P35" i="15" s="1"/>
  <c r="I35" i="15"/>
  <c r="J35" i="15" s="1"/>
  <c r="C35" i="15"/>
  <c r="D35" i="15" s="1"/>
  <c r="AJ35" i="13"/>
  <c r="AK35" i="13" s="1"/>
  <c r="X35" i="13"/>
  <c r="Y35" i="13" s="1"/>
  <c r="L35" i="13"/>
  <c r="M35" i="13" s="1"/>
  <c r="AD35" i="12"/>
  <c r="AE35" i="12" s="1"/>
  <c r="F35" i="12"/>
  <c r="G35" i="12" s="1"/>
  <c r="AG35" i="10"/>
  <c r="AH35" i="10" s="1"/>
  <c r="U35" i="10"/>
  <c r="V35" i="10" s="1"/>
  <c r="I35" i="10"/>
  <c r="J35" i="10" s="1"/>
  <c r="AD35" i="13"/>
  <c r="AE35" i="13" s="1"/>
  <c r="AA35" i="12"/>
  <c r="AB35" i="12" s="1"/>
  <c r="I35" i="12"/>
  <c r="J35" i="12" s="1"/>
  <c r="AA35" i="10"/>
  <c r="AB35" i="10" s="1"/>
  <c r="C35" i="10"/>
  <c r="D35" i="10" s="1"/>
  <c r="AJ35" i="22"/>
  <c r="AK35" i="22" s="1"/>
  <c r="C35" i="22"/>
  <c r="D35" i="22" s="1"/>
  <c r="X35" i="21"/>
  <c r="Y35" i="21" s="1"/>
  <c r="C35" i="20"/>
  <c r="D35" i="20" s="1"/>
  <c r="X35" i="19"/>
  <c r="Y35" i="19" s="1"/>
  <c r="I35" i="19"/>
  <c r="J35" i="19" s="1"/>
  <c r="AD35" i="18"/>
  <c r="AE35" i="18" s="1"/>
  <c r="O35" i="18"/>
  <c r="P35" i="18" s="1"/>
  <c r="F35" i="18"/>
  <c r="G35" i="18" s="1"/>
  <c r="AD35" i="17"/>
  <c r="AE35" i="17" s="1"/>
  <c r="U35" i="17"/>
  <c r="V35" i="17" s="1"/>
  <c r="F35" i="17"/>
  <c r="G35" i="17" s="1"/>
  <c r="AD35" i="16"/>
  <c r="AE35" i="16" s="1"/>
  <c r="U35" i="16"/>
  <c r="V35" i="16" s="1"/>
  <c r="L35" i="16"/>
  <c r="M35" i="16" s="1"/>
  <c r="AG35" i="13"/>
  <c r="AH35" i="13" s="1"/>
  <c r="U35" i="13"/>
  <c r="V35" i="13" s="1"/>
  <c r="I35" i="13"/>
  <c r="J35" i="13" s="1"/>
  <c r="U35" i="12"/>
  <c r="V35" i="12" s="1"/>
  <c r="L35" i="12"/>
  <c r="M35" i="12" s="1"/>
  <c r="C35" i="12"/>
  <c r="D35" i="12" s="1"/>
  <c r="AJ36" i="11"/>
  <c r="AK36" i="11" s="1"/>
  <c r="AD36" i="11"/>
  <c r="AE36" i="11" s="1"/>
  <c r="X36" i="11"/>
  <c r="Y36" i="11" s="1"/>
  <c r="R36" i="11"/>
  <c r="S36" i="11" s="1"/>
  <c r="L36" i="11"/>
  <c r="M36" i="11" s="1"/>
  <c r="F36" i="11"/>
  <c r="G36" i="11" s="1"/>
  <c r="AD35" i="10"/>
  <c r="AE35" i="10" s="1"/>
  <c r="R35" i="10"/>
  <c r="S35" i="10" s="1"/>
  <c r="F35" i="10"/>
  <c r="G35" i="10" s="1"/>
  <c r="AG35" i="9"/>
  <c r="AH35" i="9" s="1"/>
  <c r="AA35" i="9"/>
  <c r="AB35" i="9" s="1"/>
  <c r="U35" i="9"/>
  <c r="V35" i="9" s="1"/>
  <c r="O35" i="9"/>
  <c r="P35" i="9" s="1"/>
  <c r="I35" i="9"/>
  <c r="J35" i="9" s="1"/>
  <c r="C35" i="9"/>
  <c r="D35" i="9" s="1"/>
  <c r="R35" i="13"/>
  <c r="S35" i="13" s="1"/>
  <c r="AJ35" i="12"/>
  <c r="AK35" i="12" s="1"/>
  <c r="R35" i="12"/>
  <c r="S35" i="12" s="1"/>
  <c r="O35" i="10"/>
  <c r="P35" i="10" s="1"/>
  <c r="AA35" i="22"/>
  <c r="AB35" i="22" s="1"/>
  <c r="O35" i="21"/>
  <c r="P35" i="21" s="1"/>
  <c r="AA35" i="20"/>
  <c r="AB35" i="20" s="1"/>
  <c r="F35" i="19"/>
  <c r="G35" i="19" s="1"/>
  <c r="AJ35" i="18"/>
  <c r="AK35" i="18" s="1"/>
  <c r="U35" i="18"/>
  <c r="V35" i="18" s="1"/>
  <c r="L35" i="18"/>
  <c r="M35" i="18" s="1"/>
  <c r="AJ35" i="17"/>
  <c r="AK35" i="17" s="1"/>
  <c r="AA35" i="17"/>
  <c r="AB35" i="17" s="1"/>
  <c r="L35" i="17"/>
  <c r="M35" i="17" s="1"/>
  <c r="C35" i="17"/>
  <c r="D35" i="17" s="1"/>
  <c r="AA35" i="16"/>
  <c r="AB35" i="16" s="1"/>
  <c r="R35" i="16"/>
  <c r="S35" i="16" s="1"/>
  <c r="I35" i="16"/>
  <c r="J35" i="16" s="1"/>
  <c r="AJ35" i="15"/>
  <c r="AK35" i="15" s="1"/>
  <c r="AD35" i="15"/>
  <c r="AE35" i="15" s="1"/>
  <c r="X35" i="15"/>
  <c r="Y35" i="15" s="1"/>
  <c r="R35" i="15"/>
  <c r="S35" i="15" s="1"/>
  <c r="L35" i="15"/>
  <c r="M35" i="15" s="1"/>
  <c r="F35" i="15"/>
  <c r="G35" i="15" s="1"/>
  <c r="F35" i="13"/>
  <c r="G35" i="13" s="1"/>
  <c r="AG35" i="19"/>
  <c r="AH35" i="19" s="1"/>
  <c r="R35" i="18"/>
  <c r="S35" i="18" s="1"/>
  <c r="I35" i="17"/>
  <c r="J35" i="17" s="1"/>
  <c r="AJ35" i="16"/>
  <c r="AK35" i="16" s="1"/>
  <c r="C35" i="13"/>
  <c r="D35" i="13" s="1"/>
  <c r="AG35" i="12"/>
  <c r="AH35" i="12" s="1"/>
  <c r="AG36" i="11"/>
  <c r="AH36" i="11" s="1"/>
  <c r="I36" i="11"/>
  <c r="J36" i="11" s="1"/>
  <c r="X35" i="10"/>
  <c r="Y35" i="10" s="1"/>
  <c r="O36" i="11"/>
  <c r="P36" i="11" s="1"/>
  <c r="F35" i="9"/>
  <c r="G35" i="9" s="1"/>
  <c r="AG35" i="17"/>
  <c r="AH35" i="17" s="1"/>
  <c r="X35" i="12"/>
  <c r="Y35" i="12" s="1"/>
  <c r="AA36" i="11"/>
  <c r="AB36" i="11" s="1"/>
  <c r="C36" i="11"/>
  <c r="D36" i="11" s="1"/>
  <c r="L35" i="10"/>
  <c r="M35" i="10" s="1"/>
  <c r="AJ35" i="9"/>
  <c r="AK35" i="9" s="1"/>
  <c r="X35" i="9"/>
  <c r="Y35" i="9" s="1"/>
  <c r="L35" i="9"/>
  <c r="M35" i="9" s="1"/>
  <c r="R35" i="17"/>
  <c r="S35" i="17" s="1"/>
  <c r="AJ35" i="10"/>
  <c r="AK35" i="10" s="1"/>
  <c r="C35" i="21"/>
  <c r="D35" i="21" s="1"/>
  <c r="R35" i="20"/>
  <c r="S35" i="20" s="1"/>
  <c r="C35" i="18"/>
  <c r="D35" i="18" s="1"/>
  <c r="O35" i="16"/>
  <c r="P35" i="16" s="1"/>
  <c r="AA35" i="13"/>
  <c r="AB35" i="13" s="1"/>
  <c r="O35" i="12"/>
  <c r="P35" i="12" s="1"/>
  <c r="U36" i="11"/>
  <c r="V36" i="11" s="1"/>
  <c r="AA35" i="18"/>
  <c r="AB35" i="18" s="1"/>
  <c r="F35" i="16"/>
  <c r="G35" i="16" s="1"/>
  <c r="O35" i="13"/>
  <c r="P35" i="13" s="1"/>
  <c r="AD35" i="9"/>
  <c r="AE35" i="9" s="1"/>
  <c r="R35" i="9"/>
  <c r="S35" i="9" s="1"/>
  <c r="AG43" i="48"/>
  <c r="AH43" i="48" s="1"/>
  <c r="AA43" i="48"/>
  <c r="AB43" i="48" s="1"/>
  <c r="U43" i="48"/>
  <c r="V43" i="48" s="1"/>
  <c r="O43" i="48"/>
  <c r="P43" i="48" s="1"/>
  <c r="I43" i="48"/>
  <c r="J43" i="48" s="1"/>
  <c r="C43" i="48"/>
  <c r="D43" i="48" s="1"/>
  <c r="AD43" i="47"/>
  <c r="AE43" i="47" s="1"/>
  <c r="U43" i="47"/>
  <c r="V43" i="47" s="1"/>
  <c r="O43" i="47"/>
  <c r="P43" i="47" s="1"/>
  <c r="I43" i="47"/>
  <c r="J43" i="47" s="1"/>
  <c r="C43" i="47"/>
  <c r="D43" i="47" s="1"/>
  <c r="AD43" i="48"/>
  <c r="AE43" i="48" s="1"/>
  <c r="R43" i="48"/>
  <c r="S43" i="48" s="1"/>
  <c r="F43" i="48"/>
  <c r="G43" i="48" s="1"/>
  <c r="AJ43" i="47"/>
  <c r="AK43" i="47" s="1"/>
  <c r="AA43" i="47"/>
  <c r="AB43" i="47" s="1"/>
  <c r="R43" i="47"/>
  <c r="S43" i="47" s="1"/>
  <c r="F43" i="47"/>
  <c r="G43" i="47" s="1"/>
  <c r="AJ43" i="48"/>
  <c r="AK43" i="48" s="1"/>
  <c r="AG43" i="47"/>
  <c r="AH43" i="47" s="1"/>
  <c r="AD43" i="46"/>
  <c r="AE43" i="46" s="1"/>
  <c r="U43" i="46"/>
  <c r="V43" i="46" s="1"/>
  <c r="F43" i="46"/>
  <c r="G43" i="46" s="1"/>
  <c r="X43" i="48"/>
  <c r="Y43" i="48" s="1"/>
  <c r="X43" i="47"/>
  <c r="Y43" i="47" s="1"/>
  <c r="L43" i="47"/>
  <c r="M43" i="47" s="1"/>
  <c r="AJ43" i="46"/>
  <c r="AK43" i="46" s="1"/>
  <c r="AA43" i="46"/>
  <c r="AB43" i="46" s="1"/>
  <c r="L43" i="46"/>
  <c r="M43" i="46" s="1"/>
  <c r="C43" i="46"/>
  <c r="D43" i="46" s="1"/>
  <c r="L43" i="48"/>
  <c r="M43" i="48" s="1"/>
  <c r="AG43" i="46"/>
  <c r="AH43" i="46" s="1"/>
  <c r="R43" i="46"/>
  <c r="S43" i="46" s="1"/>
  <c r="O43" i="46"/>
  <c r="P43" i="46" s="1"/>
  <c r="I43" i="46"/>
  <c r="J43" i="46" s="1"/>
  <c r="X43" i="46"/>
  <c r="Y43" i="46" s="1"/>
  <c r="AD43" i="45"/>
  <c r="AE43" i="45" s="1"/>
  <c r="I43" i="45"/>
  <c r="J43" i="45" s="1"/>
  <c r="AD43" i="44"/>
  <c r="AE43" i="44" s="1"/>
  <c r="O43" i="44"/>
  <c r="P43" i="44" s="1"/>
  <c r="F43" i="44"/>
  <c r="G43" i="44" s="1"/>
  <c r="AJ43" i="45"/>
  <c r="AK43" i="45" s="1"/>
  <c r="AA43" i="45"/>
  <c r="AB43" i="45" s="1"/>
  <c r="R43" i="45"/>
  <c r="S43" i="45" s="1"/>
  <c r="F43" i="45"/>
  <c r="G43" i="45" s="1"/>
  <c r="AJ43" i="44"/>
  <c r="AK43" i="44" s="1"/>
  <c r="U43" i="44"/>
  <c r="V43" i="44" s="1"/>
  <c r="L43" i="44"/>
  <c r="M43" i="44" s="1"/>
  <c r="AG43" i="45"/>
  <c r="AH43" i="45" s="1"/>
  <c r="X43" i="45"/>
  <c r="Y43" i="45" s="1"/>
  <c r="O43" i="45"/>
  <c r="P43" i="45" s="1"/>
  <c r="C43" i="45"/>
  <c r="D43" i="45" s="1"/>
  <c r="AA43" i="44"/>
  <c r="AB43" i="44" s="1"/>
  <c r="R43" i="44"/>
  <c r="S43" i="44" s="1"/>
  <c r="C43" i="44"/>
  <c r="D43" i="44" s="1"/>
  <c r="U43" i="45"/>
  <c r="V43" i="45" s="1"/>
  <c r="L43" i="45"/>
  <c r="M43" i="45" s="1"/>
  <c r="AG43" i="44"/>
  <c r="AH43" i="44" s="1"/>
  <c r="X43" i="44"/>
  <c r="Y43" i="44" s="1"/>
  <c r="I43" i="44"/>
  <c r="J43" i="44" s="1"/>
  <c r="AJ43" i="42"/>
  <c r="AK43" i="42" s="1"/>
  <c r="X43" i="42"/>
  <c r="Y43" i="42" s="1"/>
  <c r="L43" i="42"/>
  <c r="M43" i="42" s="1"/>
  <c r="AG43" i="43"/>
  <c r="AH43" i="43" s="1"/>
  <c r="AA43" i="43"/>
  <c r="AB43" i="43" s="1"/>
  <c r="U43" i="43"/>
  <c r="V43" i="43" s="1"/>
  <c r="O43" i="43"/>
  <c r="P43" i="43" s="1"/>
  <c r="I43" i="43"/>
  <c r="J43" i="43" s="1"/>
  <c r="C43" i="43"/>
  <c r="D43" i="43" s="1"/>
  <c r="AG43" i="42"/>
  <c r="AH43" i="42" s="1"/>
  <c r="U43" i="42"/>
  <c r="V43" i="42" s="1"/>
  <c r="I43" i="42"/>
  <c r="J43" i="42" s="1"/>
  <c r="AG43" i="41"/>
  <c r="AH43" i="41" s="1"/>
  <c r="AA43" i="41"/>
  <c r="AB43" i="41" s="1"/>
  <c r="U43" i="41"/>
  <c r="V43" i="41" s="1"/>
  <c r="O43" i="41"/>
  <c r="P43" i="41" s="1"/>
  <c r="I43" i="41"/>
  <c r="J43" i="41" s="1"/>
  <c r="C43" i="41"/>
  <c r="D43" i="41" s="1"/>
  <c r="AD43" i="42"/>
  <c r="AE43" i="42" s="1"/>
  <c r="R43" i="42"/>
  <c r="S43" i="42" s="1"/>
  <c r="F43" i="42"/>
  <c r="G43" i="42" s="1"/>
  <c r="AJ43" i="43"/>
  <c r="AK43" i="43" s="1"/>
  <c r="AD43" i="43"/>
  <c r="AE43" i="43" s="1"/>
  <c r="X43" i="43"/>
  <c r="Y43" i="43" s="1"/>
  <c r="R43" i="43"/>
  <c r="S43" i="43" s="1"/>
  <c r="L43" i="43"/>
  <c r="M43" i="43" s="1"/>
  <c r="F43" i="43"/>
  <c r="G43" i="43" s="1"/>
  <c r="O43" i="42"/>
  <c r="P43" i="42" s="1"/>
  <c r="AJ43" i="41"/>
  <c r="AK43" i="41" s="1"/>
  <c r="L43" i="41"/>
  <c r="M43" i="41" s="1"/>
  <c r="AG43" i="40"/>
  <c r="AH43" i="40" s="1"/>
  <c r="X43" i="40"/>
  <c r="Y43" i="40" s="1"/>
  <c r="I43" i="40"/>
  <c r="J43" i="40" s="1"/>
  <c r="AJ43" i="39"/>
  <c r="AK43" i="39" s="1"/>
  <c r="AD43" i="39"/>
  <c r="AE43" i="39" s="1"/>
  <c r="X43" i="39"/>
  <c r="Y43" i="39" s="1"/>
  <c r="R43" i="39"/>
  <c r="S43" i="39" s="1"/>
  <c r="L43" i="39"/>
  <c r="M43" i="39" s="1"/>
  <c r="F43" i="39"/>
  <c r="G43" i="39" s="1"/>
  <c r="AJ43" i="38"/>
  <c r="AK43" i="38" s="1"/>
  <c r="X43" i="38"/>
  <c r="Y43" i="38" s="1"/>
  <c r="O43" i="38"/>
  <c r="P43" i="38" s="1"/>
  <c r="C43" i="38"/>
  <c r="D43" i="38" s="1"/>
  <c r="C43" i="42"/>
  <c r="D43" i="42" s="1"/>
  <c r="AD43" i="41"/>
  <c r="AE43" i="41" s="1"/>
  <c r="F43" i="41"/>
  <c r="G43" i="41" s="1"/>
  <c r="AD43" i="40"/>
  <c r="AE43" i="40" s="1"/>
  <c r="O43" i="40"/>
  <c r="P43" i="40" s="1"/>
  <c r="F43" i="40"/>
  <c r="G43" i="40" s="1"/>
  <c r="AG43" i="38"/>
  <c r="AH43" i="38" s="1"/>
  <c r="L43" i="38"/>
  <c r="M43" i="38" s="1"/>
  <c r="X43" i="41"/>
  <c r="Y43" i="41" s="1"/>
  <c r="AJ43" i="40"/>
  <c r="AK43" i="40" s="1"/>
  <c r="U43" i="40"/>
  <c r="V43" i="40" s="1"/>
  <c r="L43" i="40"/>
  <c r="M43" i="40" s="1"/>
  <c r="AG43" i="39"/>
  <c r="AH43" i="39" s="1"/>
  <c r="AA43" i="39"/>
  <c r="AB43" i="39" s="1"/>
  <c r="U43" i="39"/>
  <c r="V43" i="39" s="1"/>
  <c r="O43" i="39"/>
  <c r="P43" i="39" s="1"/>
  <c r="I43" i="39"/>
  <c r="J43" i="39" s="1"/>
  <c r="C43" i="39"/>
  <c r="D43" i="39" s="1"/>
  <c r="AD43" i="38"/>
  <c r="AE43" i="38" s="1"/>
  <c r="U43" i="38"/>
  <c r="V43" i="38" s="1"/>
  <c r="I43" i="38"/>
  <c r="J43" i="38" s="1"/>
  <c r="AA43" i="42"/>
  <c r="AB43" i="42" s="1"/>
  <c r="R43" i="41"/>
  <c r="S43" i="41" s="1"/>
  <c r="AA43" i="40"/>
  <c r="AB43" i="40" s="1"/>
  <c r="R43" i="40"/>
  <c r="S43" i="40" s="1"/>
  <c r="C43" i="40"/>
  <c r="D43" i="40" s="1"/>
  <c r="AA43" i="38"/>
  <c r="AB43" i="38" s="1"/>
  <c r="R43" i="38"/>
  <c r="S43" i="38" s="1"/>
  <c r="F43" i="38"/>
  <c r="G43" i="38" s="1"/>
  <c r="AJ43" i="37"/>
  <c r="AK43" i="37" s="1"/>
  <c r="R43" i="37"/>
  <c r="S43" i="37" s="1"/>
  <c r="I43" i="37"/>
  <c r="J43" i="37" s="1"/>
  <c r="AG43" i="36"/>
  <c r="AH43" i="36" s="1"/>
  <c r="AA43" i="36"/>
  <c r="AB43" i="36" s="1"/>
  <c r="U43" i="36"/>
  <c r="V43" i="36" s="1"/>
  <c r="O43" i="36"/>
  <c r="P43" i="36" s="1"/>
  <c r="I43" i="36"/>
  <c r="J43" i="36" s="1"/>
  <c r="C43" i="36"/>
  <c r="D43" i="36" s="1"/>
  <c r="U43" i="35"/>
  <c r="V43" i="35" s="1"/>
  <c r="O43" i="35"/>
  <c r="P43" i="35" s="1"/>
  <c r="I43" i="35"/>
  <c r="J43" i="35" s="1"/>
  <c r="C43" i="35"/>
  <c r="D43" i="35" s="1"/>
  <c r="AG43" i="34"/>
  <c r="AH43" i="34" s="1"/>
  <c r="R43" i="34"/>
  <c r="S43" i="34" s="1"/>
  <c r="I43" i="34"/>
  <c r="J43" i="34" s="1"/>
  <c r="AA43" i="37"/>
  <c r="AB43" i="37" s="1"/>
  <c r="O43" i="37"/>
  <c r="P43" i="37" s="1"/>
  <c r="F43" i="37"/>
  <c r="G43" i="37" s="1"/>
  <c r="AG43" i="37"/>
  <c r="AH43" i="37" s="1"/>
  <c r="X43" i="37"/>
  <c r="Y43" i="37" s="1"/>
  <c r="L43" i="37"/>
  <c r="M43" i="37" s="1"/>
  <c r="AJ43" i="36"/>
  <c r="AK43" i="36" s="1"/>
  <c r="AD43" i="36"/>
  <c r="AE43" i="36" s="1"/>
  <c r="X43" i="36"/>
  <c r="Y43" i="36" s="1"/>
  <c r="R43" i="36"/>
  <c r="S43" i="36" s="1"/>
  <c r="L43" i="36"/>
  <c r="M43" i="36" s="1"/>
  <c r="F43" i="36"/>
  <c r="G43" i="36" s="1"/>
  <c r="AJ43" i="35"/>
  <c r="AK43" i="35" s="1"/>
  <c r="AA43" i="35"/>
  <c r="AB43" i="35" s="1"/>
  <c r="R43" i="35"/>
  <c r="S43" i="35" s="1"/>
  <c r="L43" i="35"/>
  <c r="M43" i="35" s="1"/>
  <c r="F43" i="35"/>
  <c r="G43" i="35" s="1"/>
  <c r="AD43" i="37"/>
  <c r="AE43" i="37" s="1"/>
  <c r="U43" i="37"/>
  <c r="V43" i="37" s="1"/>
  <c r="C43" i="37"/>
  <c r="D43" i="37" s="1"/>
  <c r="AG43" i="35"/>
  <c r="AH43" i="35" s="1"/>
  <c r="X43" i="35"/>
  <c r="Y43" i="35" s="1"/>
  <c r="AJ43" i="34"/>
  <c r="AK43" i="34" s="1"/>
  <c r="AA43" i="34"/>
  <c r="AB43" i="34" s="1"/>
  <c r="L43" i="34"/>
  <c r="M43" i="34" s="1"/>
  <c r="C43" i="34"/>
  <c r="D43" i="34" s="1"/>
  <c r="O43" i="34"/>
  <c r="P43" i="34" s="1"/>
  <c r="AD43" i="33"/>
  <c r="AE43" i="33" s="1"/>
  <c r="R43" i="33"/>
  <c r="S43" i="33" s="1"/>
  <c r="I43" i="33"/>
  <c r="J43" i="33" s="1"/>
  <c r="AD43" i="31"/>
  <c r="AE43" i="31" s="1"/>
  <c r="U43" i="31"/>
  <c r="V43" i="31" s="1"/>
  <c r="F43" i="31"/>
  <c r="G43" i="31" s="1"/>
  <c r="AD43" i="34"/>
  <c r="AE43" i="34" s="1"/>
  <c r="AA43" i="33"/>
  <c r="AB43" i="33" s="1"/>
  <c r="O43" i="33"/>
  <c r="P43" i="33" s="1"/>
  <c r="F43" i="33"/>
  <c r="G43" i="33" s="1"/>
  <c r="AJ43" i="32"/>
  <c r="AK43" i="32" s="1"/>
  <c r="AD43" i="32"/>
  <c r="AE43" i="32" s="1"/>
  <c r="X43" i="32"/>
  <c r="Y43" i="32" s="1"/>
  <c r="R43" i="32"/>
  <c r="S43" i="32" s="1"/>
  <c r="L43" i="32"/>
  <c r="M43" i="32" s="1"/>
  <c r="F43" i="32"/>
  <c r="G43" i="32" s="1"/>
  <c r="AJ43" i="31"/>
  <c r="AK43" i="31" s="1"/>
  <c r="AA43" i="31"/>
  <c r="AB43" i="31" s="1"/>
  <c r="L43" i="31"/>
  <c r="M43" i="31" s="1"/>
  <c r="C43" i="31"/>
  <c r="D43" i="31" s="1"/>
  <c r="AD43" i="35"/>
  <c r="AE43" i="35" s="1"/>
  <c r="X43" i="34"/>
  <c r="Y43" i="34" s="1"/>
  <c r="AJ43" i="33"/>
  <c r="AK43" i="33" s="1"/>
  <c r="X43" i="33"/>
  <c r="Y43" i="33" s="1"/>
  <c r="C43" i="33"/>
  <c r="D43" i="33" s="1"/>
  <c r="U43" i="34"/>
  <c r="V43" i="34" s="1"/>
  <c r="F43" i="34"/>
  <c r="G43" i="34" s="1"/>
  <c r="AG43" i="33"/>
  <c r="AH43" i="33" s="1"/>
  <c r="U43" i="33"/>
  <c r="V43" i="33" s="1"/>
  <c r="L43" i="33"/>
  <c r="M43" i="33" s="1"/>
  <c r="AG43" i="32"/>
  <c r="AH43" i="32" s="1"/>
  <c r="AA43" i="32"/>
  <c r="AB43" i="32" s="1"/>
  <c r="U43" i="32"/>
  <c r="V43" i="32" s="1"/>
  <c r="O43" i="32"/>
  <c r="P43" i="32" s="1"/>
  <c r="I43" i="32"/>
  <c r="J43" i="32" s="1"/>
  <c r="C43" i="32"/>
  <c r="D43" i="32" s="1"/>
  <c r="X43" i="31"/>
  <c r="Y43" i="31" s="1"/>
  <c r="O43" i="31"/>
  <c r="P43" i="31" s="1"/>
  <c r="AG43" i="31"/>
  <c r="AH43" i="31" s="1"/>
  <c r="AA43" i="30"/>
  <c r="AB43" i="30" s="1"/>
  <c r="F43" i="30"/>
  <c r="G43" i="30" s="1"/>
  <c r="AG43" i="28"/>
  <c r="AH43" i="28" s="1"/>
  <c r="R43" i="28"/>
  <c r="S43" i="28" s="1"/>
  <c r="I43" i="28"/>
  <c r="J43" i="28" s="1"/>
  <c r="AJ43" i="27"/>
  <c r="AK43" i="27" s="1"/>
  <c r="AD43" i="27"/>
  <c r="AE43" i="27" s="1"/>
  <c r="X43" i="27"/>
  <c r="Y43" i="27" s="1"/>
  <c r="R43" i="27"/>
  <c r="S43" i="27" s="1"/>
  <c r="L43" i="27"/>
  <c r="M43" i="27" s="1"/>
  <c r="F43" i="27"/>
  <c r="G43" i="27" s="1"/>
  <c r="AJ43" i="26"/>
  <c r="AK43" i="26" s="1"/>
  <c r="X43" i="26"/>
  <c r="Y43" i="26" s="1"/>
  <c r="C43" i="26"/>
  <c r="D43" i="26" s="1"/>
  <c r="AJ43" i="30"/>
  <c r="AK43" i="30" s="1"/>
  <c r="X43" i="30"/>
  <c r="Y43" i="30" s="1"/>
  <c r="O43" i="30"/>
  <c r="P43" i="30" s="1"/>
  <c r="C43" i="30"/>
  <c r="D43" i="30" s="1"/>
  <c r="AG43" i="29"/>
  <c r="AH43" i="29" s="1"/>
  <c r="AA43" i="29"/>
  <c r="AB43" i="29" s="1"/>
  <c r="U43" i="29"/>
  <c r="V43" i="29" s="1"/>
  <c r="O43" i="29"/>
  <c r="P43" i="29" s="1"/>
  <c r="I43" i="29"/>
  <c r="J43" i="29" s="1"/>
  <c r="C43" i="29"/>
  <c r="D43" i="29" s="1"/>
  <c r="X43" i="28"/>
  <c r="Y43" i="28" s="1"/>
  <c r="O43" i="28"/>
  <c r="P43" i="28" s="1"/>
  <c r="AG43" i="26"/>
  <c r="AH43" i="26" s="1"/>
  <c r="U43" i="26"/>
  <c r="V43" i="26" s="1"/>
  <c r="L43" i="26"/>
  <c r="M43" i="26" s="1"/>
  <c r="AJ43" i="25"/>
  <c r="AK43" i="25" s="1"/>
  <c r="AA43" i="25"/>
  <c r="AB43" i="25" s="1"/>
  <c r="L43" i="25"/>
  <c r="M43" i="25" s="1"/>
  <c r="C43" i="25"/>
  <c r="D43" i="25" s="1"/>
  <c r="R43" i="31"/>
  <c r="S43" i="31" s="1"/>
  <c r="AG43" i="30"/>
  <c r="AH43" i="30" s="1"/>
  <c r="U43" i="30"/>
  <c r="V43" i="30" s="1"/>
  <c r="L43" i="30"/>
  <c r="M43" i="30" s="1"/>
  <c r="AD43" i="28"/>
  <c r="AE43" i="28" s="1"/>
  <c r="U43" i="28"/>
  <c r="V43" i="28" s="1"/>
  <c r="F43" i="28"/>
  <c r="G43" i="28" s="1"/>
  <c r="AG43" i="27"/>
  <c r="AH43" i="27" s="1"/>
  <c r="AA43" i="27"/>
  <c r="AB43" i="27" s="1"/>
  <c r="U43" i="27"/>
  <c r="V43" i="27" s="1"/>
  <c r="O43" i="27"/>
  <c r="P43" i="27" s="1"/>
  <c r="I43" i="27"/>
  <c r="J43" i="27" s="1"/>
  <c r="C43" i="27"/>
  <c r="D43" i="27" s="1"/>
  <c r="AD43" i="26"/>
  <c r="AE43" i="26" s="1"/>
  <c r="R43" i="26"/>
  <c r="S43" i="26" s="1"/>
  <c r="I43" i="26"/>
  <c r="J43" i="26" s="1"/>
  <c r="AG43" i="25"/>
  <c r="AH43" i="25" s="1"/>
  <c r="R43" i="25"/>
  <c r="S43" i="25" s="1"/>
  <c r="I43" i="25"/>
  <c r="J43" i="25" s="1"/>
  <c r="I43" i="31"/>
  <c r="J43" i="31" s="1"/>
  <c r="AD43" i="30"/>
  <c r="AE43" i="30" s="1"/>
  <c r="R43" i="30"/>
  <c r="S43" i="30" s="1"/>
  <c r="I43" i="30"/>
  <c r="J43" i="30" s="1"/>
  <c r="AJ43" i="29"/>
  <c r="AK43" i="29" s="1"/>
  <c r="AD43" i="29"/>
  <c r="AE43" i="29" s="1"/>
  <c r="X43" i="29"/>
  <c r="Y43" i="29" s="1"/>
  <c r="R43" i="29"/>
  <c r="S43" i="29" s="1"/>
  <c r="L43" i="29"/>
  <c r="M43" i="29" s="1"/>
  <c r="F43" i="29"/>
  <c r="G43" i="29" s="1"/>
  <c r="AJ43" i="28"/>
  <c r="AK43" i="28" s="1"/>
  <c r="AA43" i="28"/>
  <c r="AB43" i="28" s="1"/>
  <c r="L43" i="28"/>
  <c r="M43" i="28" s="1"/>
  <c r="C43" i="28"/>
  <c r="D43" i="28" s="1"/>
  <c r="O43" i="25"/>
  <c r="P43" i="25" s="1"/>
  <c r="X43" i="22"/>
  <c r="Y43" i="22" s="1"/>
  <c r="O43" i="22"/>
  <c r="P43" i="22" s="1"/>
  <c r="X43" i="21"/>
  <c r="Y43" i="21" s="1"/>
  <c r="O43" i="21"/>
  <c r="P43" i="21" s="1"/>
  <c r="AG43" i="20"/>
  <c r="AH43" i="20" s="1"/>
  <c r="AA43" i="20"/>
  <c r="AB43" i="20" s="1"/>
  <c r="U43" i="20"/>
  <c r="V43" i="20" s="1"/>
  <c r="O43" i="20"/>
  <c r="P43" i="20" s="1"/>
  <c r="F43" i="20"/>
  <c r="G43" i="20" s="1"/>
  <c r="AJ43" i="19"/>
  <c r="AK43" i="19" s="1"/>
  <c r="U43" i="19"/>
  <c r="V43" i="19" s="1"/>
  <c r="L43" i="19"/>
  <c r="M43" i="19" s="1"/>
  <c r="AA43" i="26"/>
  <c r="AB43" i="26" s="1"/>
  <c r="AD43" i="25"/>
  <c r="AE43" i="25" s="1"/>
  <c r="AJ43" i="24"/>
  <c r="AK43" i="24" s="1"/>
  <c r="AD43" i="24"/>
  <c r="AE43" i="24" s="1"/>
  <c r="X43" i="24"/>
  <c r="Y43" i="24" s="1"/>
  <c r="R43" i="24"/>
  <c r="S43" i="24" s="1"/>
  <c r="L43" i="24"/>
  <c r="M43" i="24" s="1"/>
  <c r="F43" i="24"/>
  <c r="G43" i="24" s="1"/>
  <c r="AD43" i="22"/>
  <c r="AE43" i="22" s="1"/>
  <c r="U43" i="22"/>
  <c r="V43" i="22" s="1"/>
  <c r="F43" i="22"/>
  <c r="G43" i="22" s="1"/>
  <c r="AD43" i="21"/>
  <c r="AE43" i="21" s="1"/>
  <c r="U43" i="21"/>
  <c r="V43" i="21" s="1"/>
  <c r="F43" i="21"/>
  <c r="G43" i="21" s="1"/>
  <c r="L43" i="20"/>
  <c r="M43" i="20" s="1"/>
  <c r="AA43" i="19"/>
  <c r="AB43" i="19" s="1"/>
  <c r="R43" i="19"/>
  <c r="S43" i="19" s="1"/>
  <c r="C43" i="19"/>
  <c r="D43" i="19" s="1"/>
  <c r="O43" i="26"/>
  <c r="P43" i="26" s="1"/>
  <c r="X43" i="25"/>
  <c r="Y43" i="25" s="1"/>
  <c r="F43" i="26"/>
  <c r="G43" i="26" s="1"/>
  <c r="U43" i="25"/>
  <c r="V43" i="25" s="1"/>
  <c r="F43" i="25"/>
  <c r="G43" i="25" s="1"/>
  <c r="AG43" i="24"/>
  <c r="AH43" i="24" s="1"/>
  <c r="AA43" i="24"/>
  <c r="AB43" i="24" s="1"/>
  <c r="U43" i="24"/>
  <c r="V43" i="24" s="1"/>
  <c r="O43" i="24"/>
  <c r="P43" i="24" s="1"/>
  <c r="I43" i="24"/>
  <c r="J43" i="24" s="1"/>
  <c r="C43" i="24"/>
  <c r="D43" i="24" s="1"/>
  <c r="AG43" i="22"/>
  <c r="AH43" i="22" s="1"/>
  <c r="R43" i="22"/>
  <c r="S43" i="22" s="1"/>
  <c r="I43" i="22"/>
  <c r="J43" i="22" s="1"/>
  <c r="AG43" i="21"/>
  <c r="AH43" i="21" s="1"/>
  <c r="R43" i="21"/>
  <c r="S43" i="21" s="1"/>
  <c r="I43" i="21"/>
  <c r="J43" i="21" s="1"/>
  <c r="I43" i="20"/>
  <c r="J43" i="20" s="1"/>
  <c r="L43" i="21"/>
  <c r="M43" i="21" s="1"/>
  <c r="X43" i="20"/>
  <c r="Y43" i="20" s="1"/>
  <c r="AD43" i="19"/>
  <c r="AE43" i="19" s="1"/>
  <c r="O43" i="19"/>
  <c r="P43" i="19" s="1"/>
  <c r="AG43" i="18"/>
  <c r="AH43" i="18" s="1"/>
  <c r="X43" i="18"/>
  <c r="Y43" i="18" s="1"/>
  <c r="X43" i="17"/>
  <c r="Y43" i="17" s="1"/>
  <c r="O43" i="17"/>
  <c r="P43" i="17" s="1"/>
  <c r="AG43" i="16"/>
  <c r="AH43" i="16" s="1"/>
  <c r="X43" i="16"/>
  <c r="Y43" i="16" s="1"/>
  <c r="O43" i="16"/>
  <c r="P43" i="16" s="1"/>
  <c r="F43" i="16"/>
  <c r="G43" i="16" s="1"/>
  <c r="AG43" i="15"/>
  <c r="AH43" i="15" s="1"/>
  <c r="X43" i="15"/>
  <c r="Y43" i="15" s="1"/>
  <c r="O43" i="15"/>
  <c r="P43" i="15" s="1"/>
  <c r="AJ43" i="13"/>
  <c r="AK43" i="13" s="1"/>
  <c r="X43" i="13"/>
  <c r="Y43" i="13" s="1"/>
  <c r="L43" i="13"/>
  <c r="M43" i="13" s="1"/>
  <c r="AG43" i="12"/>
  <c r="AH43" i="12" s="1"/>
  <c r="X43" i="12"/>
  <c r="Y43" i="12" s="1"/>
  <c r="I43" i="12"/>
  <c r="J43" i="12" s="1"/>
  <c r="AG43" i="10"/>
  <c r="AH43" i="10" s="1"/>
  <c r="U43" i="10"/>
  <c r="V43" i="10" s="1"/>
  <c r="I43" i="10"/>
  <c r="J43" i="10" s="1"/>
  <c r="O43" i="10"/>
  <c r="P43" i="10" s="1"/>
  <c r="C43" i="10"/>
  <c r="D43" i="10" s="1"/>
  <c r="L43" i="22"/>
  <c r="M43" i="22" s="1"/>
  <c r="AJ43" i="21"/>
  <c r="AK43" i="21" s="1"/>
  <c r="C43" i="21"/>
  <c r="D43" i="21" s="1"/>
  <c r="R43" i="20"/>
  <c r="S43" i="20" s="1"/>
  <c r="X43" i="19"/>
  <c r="Y43" i="19" s="1"/>
  <c r="I43" i="19"/>
  <c r="J43" i="19" s="1"/>
  <c r="AD43" i="18"/>
  <c r="AE43" i="18" s="1"/>
  <c r="U43" i="18"/>
  <c r="V43" i="18" s="1"/>
  <c r="L43" i="18"/>
  <c r="M43" i="18" s="1"/>
  <c r="F43" i="18"/>
  <c r="G43" i="18" s="1"/>
  <c r="AD43" i="17"/>
  <c r="AE43" i="17" s="1"/>
  <c r="U43" i="17"/>
  <c r="V43" i="17" s="1"/>
  <c r="F43" i="17"/>
  <c r="G43" i="17" s="1"/>
  <c r="AD43" i="16"/>
  <c r="AE43" i="16" s="1"/>
  <c r="L43" i="16"/>
  <c r="M43" i="16" s="1"/>
  <c r="C43" i="16"/>
  <c r="D43" i="16" s="1"/>
  <c r="AD43" i="15"/>
  <c r="AE43" i="15" s="1"/>
  <c r="U43" i="15"/>
  <c r="V43" i="15" s="1"/>
  <c r="L43" i="15"/>
  <c r="M43" i="15" s="1"/>
  <c r="C43" i="15"/>
  <c r="D43" i="15" s="1"/>
  <c r="AG43" i="13"/>
  <c r="AH43" i="13" s="1"/>
  <c r="U43" i="13"/>
  <c r="V43" i="13" s="1"/>
  <c r="I43" i="13"/>
  <c r="J43" i="13" s="1"/>
  <c r="AD43" i="12"/>
  <c r="AE43" i="12" s="1"/>
  <c r="O43" i="12"/>
  <c r="P43" i="12" s="1"/>
  <c r="F43" i="12"/>
  <c r="G43" i="12" s="1"/>
  <c r="AJ44" i="11"/>
  <c r="AK44" i="11" s="1"/>
  <c r="AD44" i="11"/>
  <c r="AE44" i="11" s="1"/>
  <c r="X44" i="11"/>
  <c r="Y44" i="11" s="1"/>
  <c r="R44" i="11"/>
  <c r="S44" i="11" s="1"/>
  <c r="L44" i="11"/>
  <c r="M44" i="11" s="1"/>
  <c r="F44" i="11"/>
  <c r="G44" i="11" s="1"/>
  <c r="AD43" i="10"/>
  <c r="AE43" i="10" s="1"/>
  <c r="R43" i="10"/>
  <c r="S43" i="10" s="1"/>
  <c r="F43" i="10"/>
  <c r="G43" i="10" s="1"/>
  <c r="AG43" i="9"/>
  <c r="AH43" i="9" s="1"/>
  <c r="AA43" i="9"/>
  <c r="AB43" i="9" s="1"/>
  <c r="U43" i="9"/>
  <c r="V43" i="9" s="1"/>
  <c r="O43" i="9"/>
  <c r="P43" i="9" s="1"/>
  <c r="I43" i="9"/>
  <c r="J43" i="9" s="1"/>
  <c r="C43" i="9"/>
  <c r="D43" i="9" s="1"/>
  <c r="AJ43" i="12"/>
  <c r="AK43" i="12" s="1"/>
  <c r="L43" i="12"/>
  <c r="M43" i="12" s="1"/>
  <c r="AA43" i="10"/>
  <c r="AB43" i="10" s="1"/>
  <c r="AJ43" i="22"/>
  <c r="AK43" i="22" s="1"/>
  <c r="C43" i="22"/>
  <c r="D43" i="22" s="1"/>
  <c r="AA43" i="21"/>
  <c r="AB43" i="21" s="1"/>
  <c r="AJ43" i="20"/>
  <c r="AK43" i="20" s="1"/>
  <c r="F43" i="19"/>
  <c r="G43" i="19" s="1"/>
  <c r="AA43" i="18"/>
  <c r="AB43" i="18" s="1"/>
  <c r="R43" i="18"/>
  <c r="S43" i="18" s="1"/>
  <c r="AJ43" i="17"/>
  <c r="AK43" i="17" s="1"/>
  <c r="AA43" i="17"/>
  <c r="AB43" i="17" s="1"/>
  <c r="L43" i="17"/>
  <c r="M43" i="17" s="1"/>
  <c r="C43" i="17"/>
  <c r="D43" i="17" s="1"/>
  <c r="U43" i="16"/>
  <c r="V43" i="16" s="1"/>
  <c r="I43" i="16"/>
  <c r="J43" i="16" s="1"/>
  <c r="R43" i="15"/>
  <c r="S43" i="15" s="1"/>
  <c r="I43" i="15"/>
  <c r="J43" i="15" s="1"/>
  <c r="AD43" i="13"/>
  <c r="AE43" i="13" s="1"/>
  <c r="R43" i="13"/>
  <c r="S43" i="13" s="1"/>
  <c r="F43" i="13"/>
  <c r="G43" i="13" s="1"/>
  <c r="U43" i="12"/>
  <c r="V43" i="12" s="1"/>
  <c r="I43" i="17"/>
  <c r="J43" i="17" s="1"/>
  <c r="R43" i="16"/>
  <c r="S43" i="16" s="1"/>
  <c r="AA43" i="15"/>
  <c r="AB43" i="15" s="1"/>
  <c r="O43" i="13"/>
  <c r="P43" i="13" s="1"/>
  <c r="AA43" i="12"/>
  <c r="AB43" i="12" s="1"/>
  <c r="AG44" i="11"/>
  <c r="AH44" i="11" s="1"/>
  <c r="I44" i="11"/>
  <c r="J44" i="11" s="1"/>
  <c r="AJ43" i="10"/>
  <c r="AK43" i="10" s="1"/>
  <c r="O44" i="11"/>
  <c r="P44" i="11" s="1"/>
  <c r="AJ43" i="9"/>
  <c r="AK43" i="9" s="1"/>
  <c r="AD43" i="20"/>
  <c r="AE43" i="20" s="1"/>
  <c r="O43" i="18"/>
  <c r="P43" i="18" s="1"/>
  <c r="AG43" i="17"/>
  <c r="AH43" i="17" s="1"/>
  <c r="C43" i="13"/>
  <c r="D43" i="13" s="1"/>
  <c r="R43" i="12"/>
  <c r="S43" i="12" s="1"/>
  <c r="AA44" i="11"/>
  <c r="AB44" i="11" s="1"/>
  <c r="C44" i="11"/>
  <c r="D44" i="11" s="1"/>
  <c r="X43" i="10"/>
  <c r="Y43" i="10" s="1"/>
  <c r="AD43" i="9"/>
  <c r="AE43" i="9" s="1"/>
  <c r="R43" i="9"/>
  <c r="S43" i="9" s="1"/>
  <c r="F43" i="9"/>
  <c r="G43" i="9" s="1"/>
  <c r="AJ43" i="18"/>
  <c r="AK43" i="18" s="1"/>
  <c r="R43" i="17"/>
  <c r="S43" i="17" s="1"/>
  <c r="AA43" i="16"/>
  <c r="AB43" i="16" s="1"/>
  <c r="AJ43" i="15"/>
  <c r="AK43" i="15" s="1"/>
  <c r="AA43" i="13"/>
  <c r="AB43" i="13" s="1"/>
  <c r="C43" i="12"/>
  <c r="D43" i="12" s="1"/>
  <c r="L43" i="9"/>
  <c r="M43" i="9" s="1"/>
  <c r="C43" i="20"/>
  <c r="D43" i="20" s="1"/>
  <c r="AG43" i="19"/>
  <c r="AH43" i="19" s="1"/>
  <c r="I43" i="18"/>
  <c r="J43" i="18" s="1"/>
  <c r="AJ43" i="16"/>
  <c r="AK43" i="16" s="1"/>
  <c r="F43" i="15"/>
  <c r="G43" i="15" s="1"/>
  <c r="U44" i="11"/>
  <c r="V44" i="11" s="1"/>
  <c r="L43" i="10"/>
  <c r="M43" i="10" s="1"/>
  <c r="AA43" i="22"/>
  <c r="AB43" i="22" s="1"/>
  <c r="C43" i="18"/>
  <c r="D43" i="18" s="1"/>
  <c r="X43" i="9"/>
  <c r="Y43" i="9" s="1"/>
  <c r="AG57" i="48"/>
  <c r="AH57" i="48" s="1"/>
  <c r="AA57" i="48"/>
  <c r="AB57" i="48" s="1"/>
  <c r="U57" i="48"/>
  <c r="V57" i="48" s="1"/>
  <c r="O57" i="48"/>
  <c r="P57" i="48" s="1"/>
  <c r="I57" i="48"/>
  <c r="J57" i="48" s="1"/>
  <c r="C57" i="48"/>
  <c r="D57" i="48" s="1"/>
  <c r="AD57" i="48"/>
  <c r="AE57" i="48" s="1"/>
  <c r="R57" i="48"/>
  <c r="S57" i="48" s="1"/>
  <c r="F57" i="48"/>
  <c r="G57" i="48" s="1"/>
  <c r="AJ57" i="47"/>
  <c r="AK57" i="47" s="1"/>
  <c r="AD57" i="47"/>
  <c r="AE57" i="47" s="1"/>
  <c r="X57" i="47"/>
  <c r="Y57" i="47" s="1"/>
  <c r="R57" i="47"/>
  <c r="S57" i="47" s="1"/>
  <c r="L57" i="47"/>
  <c r="M57" i="47" s="1"/>
  <c r="F57" i="47"/>
  <c r="G57" i="47" s="1"/>
  <c r="X57" i="48"/>
  <c r="Y57" i="48" s="1"/>
  <c r="L57" i="48"/>
  <c r="M57" i="48" s="1"/>
  <c r="AA57" i="47"/>
  <c r="AB57" i="47" s="1"/>
  <c r="O57" i="47"/>
  <c r="P57" i="47" s="1"/>
  <c r="C57" i="47"/>
  <c r="D57" i="47" s="1"/>
  <c r="AG57" i="46"/>
  <c r="AH57" i="46" s="1"/>
  <c r="U57" i="46"/>
  <c r="V57" i="46" s="1"/>
  <c r="F57" i="46"/>
  <c r="G57" i="46" s="1"/>
  <c r="AD57" i="46"/>
  <c r="AE57" i="46" s="1"/>
  <c r="L57" i="46"/>
  <c r="M57" i="46" s="1"/>
  <c r="C57" i="46"/>
  <c r="D57" i="46" s="1"/>
  <c r="AJ57" i="48"/>
  <c r="AK57" i="48" s="1"/>
  <c r="AA57" i="46"/>
  <c r="AB57" i="46" s="1"/>
  <c r="I57" i="46"/>
  <c r="J57" i="46" s="1"/>
  <c r="AG57" i="47"/>
  <c r="AH57" i="47" s="1"/>
  <c r="X57" i="46"/>
  <c r="Y57" i="46" s="1"/>
  <c r="U57" i="47"/>
  <c r="V57" i="47" s="1"/>
  <c r="AJ57" i="46"/>
  <c r="AK57" i="46" s="1"/>
  <c r="R57" i="46"/>
  <c r="S57" i="46" s="1"/>
  <c r="I57" i="47"/>
  <c r="J57" i="47" s="1"/>
  <c r="O57" i="46"/>
  <c r="P57" i="46" s="1"/>
  <c r="AG57" i="45"/>
  <c r="AH57" i="45" s="1"/>
  <c r="X57" i="45"/>
  <c r="Y57" i="45" s="1"/>
  <c r="O57" i="45"/>
  <c r="P57" i="45" s="1"/>
  <c r="F57" i="45"/>
  <c r="G57" i="45" s="1"/>
  <c r="AJ57" i="44"/>
  <c r="AK57" i="44" s="1"/>
  <c r="AA57" i="44"/>
  <c r="AB57" i="44" s="1"/>
  <c r="R57" i="44"/>
  <c r="S57" i="44" s="1"/>
  <c r="F57" i="44"/>
  <c r="G57" i="44" s="1"/>
  <c r="U57" i="45"/>
  <c r="V57" i="45" s="1"/>
  <c r="L57" i="45"/>
  <c r="M57" i="45" s="1"/>
  <c r="C57" i="45"/>
  <c r="D57" i="45" s="1"/>
  <c r="AG57" i="44"/>
  <c r="AH57" i="44" s="1"/>
  <c r="X57" i="44"/>
  <c r="Y57" i="44" s="1"/>
  <c r="O57" i="44"/>
  <c r="P57" i="44" s="1"/>
  <c r="C57" i="44"/>
  <c r="D57" i="44" s="1"/>
  <c r="AD57" i="45"/>
  <c r="AE57" i="45" s="1"/>
  <c r="I57" i="45"/>
  <c r="J57" i="45" s="1"/>
  <c r="U57" i="44"/>
  <c r="V57" i="44" s="1"/>
  <c r="L57" i="44"/>
  <c r="M57" i="44" s="1"/>
  <c r="AJ57" i="45"/>
  <c r="AK57" i="45" s="1"/>
  <c r="AA57" i="45"/>
  <c r="AB57" i="45" s="1"/>
  <c r="R57" i="45"/>
  <c r="S57" i="45" s="1"/>
  <c r="AD57" i="44"/>
  <c r="AE57" i="44" s="1"/>
  <c r="I57" i="44"/>
  <c r="J57" i="44" s="1"/>
  <c r="AG57" i="42"/>
  <c r="AH57" i="42" s="1"/>
  <c r="L57" i="42"/>
  <c r="M57" i="42" s="1"/>
  <c r="AJ57" i="40"/>
  <c r="AK57" i="40" s="1"/>
  <c r="X57" i="40"/>
  <c r="Y57" i="40" s="1"/>
  <c r="L57" i="40"/>
  <c r="M57" i="40" s="1"/>
  <c r="C57" i="40"/>
  <c r="D57" i="40" s="1"/>
  <c r="AG57" i="43"/>
  <c r="AH57" i="43" s="1"/>
  <c r="AA57" i="43"/>
  <c r="AB57" i="43" s="1"/>
  <c r="U57" i="43"/>
  <c r="V57" i="43" s="1"/>
  <c r="O57" i="43"/>
  <c r="P57" i="43" s="1"/>
  <c r="I57" i="43"/>
  <c r="J57" i="43" s="1"/>
  <c r="C57" i="43"/>
  <c r="D57" i="43" s="1"/>
  <c r="AD57" i="42"/>
  <c r="AE57" i="42" s="1"/>
  <c r="U57" i="42"/>
  <c r="V57" i="42" s="1"/>
  <c r="I57" i="42"/>
  <c r="J57" i="42" s="1"/>
  <c r="AG57" i="41"/>
  <c r="AH57" i="41" s="1"/>
  <c r="AA57" i="41"/>
  <c r="AB57" i="41" s="1"/>
  <c r="U57" i="41"/>
  <c r="V57" i="41" s="1"/>
  <c r="O57" i="41"/>
  <c r="P57" i="41" s="1"/>
  <c r="I57" i="41"/>
  <c r="J57" i="41" s="1"/>
  <c r="C57" i="41"/>
  <c r="D57" i="41" s="1"/>
  <c r="AG57" i="40"/>
  <c r="AH57" i="40" s="1"/>
  <c r="U57" i="40"/>
  <c r="V57" i="40" s="1"/>
  <c r="I57" i="40"/>
  <c r="J57" i="40" s="1"/>
  <c r="AA57" i="42"/>
  <c r="AB57" i="42" s="1"/>
  <c r="R57" i="42"/>
  <c r="S57" i="42" s="1"/>
  <c r="F57" i="42"/>
  <c r="G57" i="42" s="1"/>
  <c r="AD57" i="40"/>
  <c r="AE57" i="40" s="1"/>
  <c r="R57" i="40"/>
  <c r="S57" i="40" s="1"/>
  <c r="AJ57" i="43"/>
  <c r="AK57" i="43" s="1"/>
  <c r="AD57" i="43"/>
  <c r="AE57" i="43" s="1"/>
  <c r="X57" i="43"/>
  <c r="Y57" i="43" s="1"/>
  <c r="R57" i="43"/>
  <c r="S57" i="43" s="1"/>
  <c r="L57" i="43"/>
  <c r="M57" i="43" s="1"/>
  <c r="F57" i="43"/>
  <c r="G57" i="43" s="1"/>
  <c r="AJ57" i="42"/>
  <c r="AK57" i="42" s="1"/>
  <c r="AJ57" i="41"/>
  <c r="AK57" i="41" s="1"/>
  <c r="L57" i="41"/>
  <c r="M57" i="41" s="1"/>
  <c r="AA57" i="40"/>
  <c r="AB57" i="40" s="1"/>
  <c r="R57" i="39"/>
  <c r="S57" i="39" s="1"/>
  <c r="L57" i="39"/>
  <c r="M57" i="39" s="1"/>
  <c r="F57" i="39"/>
  <c r="G57" i="39" s="1"/>
  <c r="AG57" i="38"/>
  <c r="AH57" i="38" s="1"/>
  <c r="L57" i="38"/>
  <c r="M57" i="38" s="1"/>
  <c r="AD57" i="37"/>
  <c r="AE57" i="37" s="1"/>
  <c r="U57" i="37"/>
  <c r="V57" i="37" s="1"/>
  <c r="C57" i="37"/>
  <c r="D57" i="37" s="1"/>
  <c r="X57" i="42"/>
  <c r="Y57" i="42" s="1"/>
  <c r="AD57" i="41"/>
  <c r="AE57" i="41" s="1"/>
  <c r="F57" i="41"/>
  <c r="G57" i="41" s="1"/>
  <c r="O57" i="40"/>
  <c r="P57" i="40" s="1"/>
  <c r="AJ57" i="39"/>
  <c r="AK57" i="39" s="1"/>
  <c r="AA57" i="39"/>
  <c r="AB57" i="39" s="1"/>
  <c r="AD57" i="38"/>
  <c r="AE57" i="38" s="1"/>
  <c r="U57" i="38"/>
  <c r="V57" i="38" s="1"/>
  <c r="I57" i="38"/>
  <c r="J57" i="38" s="1"/>
  <c r="R57" i="37"/>
  <c r="S57" i="37" s="1"/>
  <c r="O57" i="42"/>
  <c r="P57" i="42" s="1"/>
  <c r="X57" i="41"/>
  <c r="Y57" i="41" s="1"/>
  <c r="F57" i="40"/>
  <c r="G57" i="40" s="1"/>
  <c r="AG57" i="39"/>
  <c r="AH57" i="39" s="1"/>
  <c r="X57" i="39"/>
  <c r="Y57" i="39" s="1"/>
  <c r="O57" i="39"/>
  <c r="P57" i="39" s="1"/>
  <c r="I57" i="39"/>
  <c r="J57" i="39" s="1"/>
  <c r="C57" i="39"/>
  <c r="D57" i="39" s="1"/>
  <c r="AA57" i="38"/>
  <c r="AB57" i="38" s="1"/>
  <c r="R57" i="38"/>
  <c r="S57" i="38" s="1"/>
  <c r="F57" i="38"/>
  <c r="G57" i="38" s="1"/>
  <c r="AJ57" i="37"/>
  <c r="AK57" i="37" s="1"/>
  <c r="AA57" i="37"/>
  <c r="AB57" i="37" s="1"/>
  <c r="O57" i="37"/>
  <c r="P57" i="37" s="1"/>
  <c r="F57" i="37"/>
  <c r="G57" i="37" s="1"/>
  <c r="C57" i="42"/>
  <c r="D57" i="42" s="1"/>
  <c r="R57" i="41"/>
  <c r="S57" i="41" s="1"/>
  <c r="AD57" i="39"/>
  <c r="AE57" i="39" s="1"/>
  <c r="U57" i="39"/>
  <c r="V57" i="39" s="1"/>
  <c r="AJ57" i="38"/>
  <c r="AK57" i="38" s="1"/>
  <c r="X57" i="38"/>
  <c r="Y57" i="38" s="1"/>
  <c r="O57" i="38"/>
  <c r="P57" i="38" s="1"/>
  <c r="C57" i="38"/>
  <c r="D57" i="38" s="1"/>
  <c r="AG57" i="37"/>
  <c r="AH57" i="37" s="1"/>
  <c r="X57" i="37"/>
  <c r="Y57" i="37" s="1"/>
  <c r="L57" i="37"/>
  <c r="M57" i="37" s="1"/>
  <c r="AG57" i="36"/>
  <c r="AH57" i="36" s="1"/>
  <c r="AA57" i="36"/>
  <c r="AB57" i="36" s="1"/>
  <c r="U57" i="36"/>
  <c r="V57" i="36" s="1"/>
  <c r="O57" i="36"/>
  <c r="P57" i="36" s="1"/>
  <c r="I57" i="36"/>
  <c r="J57" i="36" s="1"/>
  <c r="C57" i="36"/>
  <c r="D57" i="36" s="1"/>
  <c r="AA57" i="35"/>
  <c r="AB57" i="35" s="1"/>
  <c r="R57" i="35"/>
  <c r="S57" i="35" s="1"/>
  <c r="AJ57" i="34"/>
  <c r="AK57" i="34" s="1"/>
  <c r="AA57" i="34"/>
  <c r="AB57" i="34" s="1"/>
  <c r="R57" i="34"/>
  <c r="S57" i="34" s="1"/>
  <c r="I57" i="34"/>
  <c r="J57" i="34" s="1"/>
  <c r="I57" i="37"/>
  <c r="J57" i="37" s="1"/>
  <c r="AJ57" i="36"/>
  <c r="AK57" i="36" s="1"/>
  <c r="AD57" i="36"/>
  <c r="AE57" i="36" s="1"/>
  <c r="X57" i="36"/>
  <c r="Y57" i="36" s="1"/>
  <c r="R57" i="36"/>
  <c r="S57" i="36" s="1"/>
  <c r="L57" i="36"/>
  <c r="M57" i="36" s="1"/>
  <c r="F57" i="36"/>
  <c r="G57" i="36" s="1"/>
  <c r="AG57" i="35"/>
  <c r="AH57" i="35" s="1"/>
  <c r="U57" i="35"/>
  <c r="V57" i="35" s="1"/>
  <c r="L57" i="35"/>
  <c r="M57" i="35" s="1"/>
  <c r="C57" i="35"/>
  <c r="D57" i="35" s="1"/>
  <c r="AG57" i="34"/>
  <c r="AH57" i="34" s="1"/>
  <c r="U57" i="34"/>
  <c r="V57" i="34" s="1"/>
  <c r="F57" i="34"/>
  <c r="G57" i="34" s="1"/>
  <c r="AD57" i="35"/>
  <c r="AE57" i="35" s="1"/>
  <c r="I57" i="35"/>
  <c r="J57" i="35" s="1"/>
  <c r="AD57" i="34"/>
  <c r="AE57" i="34" s="1"/>
  <c r="L57" i="34"/>
  <c r="M57" i="34" s="1"/>
  <c r="C57" i="34"/>
  <c r="D57" i="34" s="1"/>
  <c r="F57" i="35"/>
  <c r="G57" i="35" s="1"/>
  <c r="O57" i="34"/>
  <c r="P57" i="34" s="1"/>
  <c r="AA57" i="33"/>
  <c r="AB57" i="33" s="1"/>
  <c r="O57" i="33"/>
  <c r="P57" i="33" s="1"/>
  <c r="F57" i="33"/>
  <c r="G57" i="33" s="1"/>
  <c r="AD57" i="32"/>
  <c r="AE57" i="32" s="1"/>
  <c r="AJ57" i="31"/>
  <c r="AK57" i="31" s="1"/>
  <c r="AA57" i="31"/>
  <c r="AB57" i="31" s="1"/>
  <c r="I57" i="31"/>
  <c r="J57" i="31" s="1"/>
  <c r="AJ57" i="35"/>
  <c r="AK57" i="35" s="1"/>
  <c r="AJ57" i="33"/>
  <c r="AK57" i="33" s="1"/>
  <c r="X57" i="33"/>
  <c r="Y57" i="33" s="1"/>
  <c r="C57" i="33"/>
  <c r="D57" i="33" s="1"/>
  <c r="AJ57" i="32"/>
  <c r="AK57" i="32" s="1"/>
  <c r="AA57" i="32"/>
  <c r="AB57" i="32" s="1"/>
  <c r="R57" i="32"/>
  <c r="S57" i="32" s="1"/>
  <c r="L57" i="32"/>
  <c r="M57" i="32" s="1"/>
  <c r="F57" i="32"/>
  <c r="G57" i="32" s="1"/>
  <c r="X57" i="31"/>
  <c r="Y57" i="31" s="1"/>
  <c r="O57" i="31"/>
  <c r="P57" i="31" s="1"/>
  <c r="F57" i="31"/>
  <c r="G57" i="31" s="1"/>
  <c r="X57" i="35"/>
  <c r="Y57" i="35" s="1"/>
  <c r="AG57" i="33"/>
  <c r="AH57" i="33" s="1"/>
  <c r="U57" i="33"/>
  <c r="V57" i="33" s="1"/>
  <c r="L57" i="33"/>
  <c r="M57" i="33" s="1"/>
  <c r="AG57" i="32"/>
  <c r="AH57" i="32" s="1"/>
  <c r="X57" i="32"/>
  <c r="Y57" i="32" s="1"/>
  <c r="O57" i="35"/>
  <c r="P57" i="35" s="1"/>
  <c r="X57" i="34"/>
  <c r="Y57" i="34" s="1"/>
  <c r="AD57" i="33"/>
  <c r="AE57" i="33" s="1"/>
  <c r="R57" i="33"/>
  <c r="S57" i="33" s="1"/>
  <c r="I57" i="33"/>
  <c r="J57" i="33" s="1"/>
  <c r="U57" i="32"/>
  <c r="V57" i="32" s="1"/>
  <c r="O57" i="32"/>
  <c r="P57" i="32" s="1"/>
  <c r="I57" i="32"/>
  <c r="J57" i="32" s="1"/>
  <c r="C57" i="32"/>
  <c r="D57" i="32" s="1"/>
  <c r="AD57" i="31"/>
  <c r="AE57" i="31" s="1"/>
  <c r="R57" i="31"/>
  <c r="S57" i="31" s="1"/>
  <c r="U57" i="31"/>
  <c r="V57" i="31" s="1"/>
  <c r="AJ57" i="30"/>
  <c r="AK57" i="30" s="1"/>
  <c r="O57" i="30"/>
  <c r="P57" i="30" s="1"/>
  <c r="C57" i="30"/>
  <c r="D57" i="30" s="1"/>
  <c r="AG57" i="28"/>
  <c r="AH57" i="28" s="1"/>
  <c r="R57" i="28"/>
  <c r="S57" i="28" s="1"/>
  <c r="I57" i="28"/>
  <c r="J57" i="28" s="1"/>
  <c r="AG57" i="27"/>
  <c r="AH57" i="27" s="1"/>
  <c r="U57" i="27"/>
  <c r="V57" i="27" s="1"/>
  <c r="I57" i="27"/>
  <c r="J57" i="27" s="1"/>
  <c r="X57" i="26"/>
  <c r="Y57" i="26" s="1"/>
  <c r="O57" i="26"/>
  <c r="P57" i="26" s="1"/>
  <c r="U57" i="25"/>
  <c r="V57" i="25" s="1"/>
  <c r="I57" i="25"/>
  <c r="J57" i="25" s="1"/>
  <c r="L57" i="31"/>
  <c r="M57" i="31" s="1"/>
  <c r="AG57" i="30"/>
  <c r="AH57" i="30" s="1"/>
  <c r="X57" i="30"/>
  <c r="Y57" i="30" s="1"/>
  <c r="L57" i="30"/>
  <c r="M57" i="30" s="1"/>
  <c r="AG57" i="29"/>
  <c r="AH57" i="29" s="1"/>
  <c r="AA57" i="29"/>
  <c r="AB57" i="29" s="1"/>
  <c r="U57" i="29"/>
  <c r="V57" i="29" s="1"/>
  <c r="O57" i="29"/>
  <c r="P57" i="29" s="1"/>
  <c r="I57" i="29"/>
  <c r="J57" i="29" s="1"/>
  <c r="C57" i="29"/>
  <c r="D57" i="29" s="1"/>
  <c r="X57" i="28"/>
  <c r="Y57" i="28" s="1"/>
  <c r="O57" i="28"/>
  <c r="P57" i="28" s="1"/>
  <c r="AD57" i="27"/>
  <c r="AE57" i="27" s="1"/>
  <c r="R57" i="27"/>
  <c r="S57" i="27" s="1"/>
  <c r="F57" i="27"/>
  <c r="G57" i="27" s="1"/>
  <c r="AD57" i="26"/>
  <c r="AE57" i="26" s="1"/>
  <c r="U57" i="26"/>
  <c r="V57" i="26" s="1"/>
  <c r="F57" i="26"/>
  <c r="G57" i="26" s="1"/>
  <c r="AJ57" i="25"/>
  <c r="AK57" i="25" s="1"/>
  <c r="AA57" i="25"/>
  <c r="AB57" i="25" s="1"/>
  <c r="R57" i="25"/>
  <c r="S57" i="25" s="1"/>
  <c r="F57" i="25"/>
  <c r="G57" i="25" s="1"/>
  <c r="C57" i="31"/>
  <c r="D57" i="31" s="1"/>
  <c r="AD57" i="30"/>
  <c r="AE57" i="30" s="1"/>
  <c r="U57" i="30"/>
  <c r="V57" i="30" s="1"/>
  <c r="I57" i="30"/>
  <c r="J57" i="30" s="1"/>
  <c r="AD57" i="28"/>
  <c r="AE57" i="28" s="1"/>
  <c r="U57" i="28"/>
  <c r="V57" i="28" s="1"/>
  <c r="F57" i="28"/>
  <c r="G57" i="28" s="1"/>
  <c r="AA57" i="27"/>
  <c r="AB57" i="27" s="1"/>
  <c r="O57" i="27"/>
  <c r="P57" i="27" s="1"/>
  <c r="C57" i="27"/>
  <c r="D57" i="27" s="1"/>
  <c r="AJ57" i="26"/>
  <c r="AK57" i="26" s="1"/>
  <c r="AA57" i="26"/>
  <c r="AB57" i="26" s="1"/>
  <c r="L57" i="26"/>
  <c r="M57" i="26" s="1"/>
  <c r="C57" i="26"/>
  <c r="D57" i="26" s="1"/>
  <c r="AG57" i="25"/>
  <c r="AH57" i="25" s="1"/>
  <c r="X57" i="25"/>
  <c r="Y57" i="25" s="1"/>
  <c r="O57" i="25"/>
  <c r="P57" i="25" s="1"/>
  <c r="AG57" i="31"/>
  <c r="AH57" i="31" s="1"/>
  <c r="AA57" i="30"/>
  <c r="AB57" i="30" s="1"/>
  <c r="R57" i="30"/>
  <c r="S57" i="30" s="1"/>
  <c r="F57" i="30"/>
  <c r="G57" i="30" s="1"/>
  <c r="AJ57" i="29"/>
  <c r="AK57" i="29" s="1"/>
  <c r="AD57" i="29"/>
  <c r="AE57" i="29" s="1"/>
  <c r="X57" i="29"/>
  <c r="Y57" i="29" s="1"/>
  <c r="R57" i="29"/>
  <c r="S57" i="29" s="1"/>
  <c r="L57" i="29"/>
  <c r="M57" i="29" s="1"/>
  <c r="F57" i="29"/>
  <c r="G57" i="29" s="1"/>
  <c r="AJ57" i="28"/>
  <c r="AK57" i="28" s="1"/>
  <c r="AA57" i="28"/>
  <c r="AB57" i="28" s="1"/>
  <c r="L57" i="28"/>
  <c r="M57" i="28" s="1"/>
  <c r="C57" i="28"/>
  <c r="D57" i="28" s="1"/>
  <c r="AJ57" i="27"/>
  <c r="AK57" i="27" s="1"/>
  <c r="X57" i="27"/>
  <c r="Y57" i="27" s="1"/>
  <c r="L57" i="27"/>
  <c r="M57" i="27" s="1"/>
  <c r="C57" i="25"/>
  <c r="D57" i="25" s="1"/>
  <c r="AJ57" i="22"/>
  <c r="AK57" i="22" s="1"/>
  <c r="U57" i="22"/>
  <c r="V57" i="22" s="1"/>
  <c r="L57" i="22"/>
  <c r="M57" i="22" s="1"/>
  <c r="AJ57" i="21"/>
  <c r="AK57" i="21" s="1"/>
  <c r="X57" i="21"/>
  <c r="Y57" i="21" s="1"/>
  <c r="C57" i="21"/>
  <c r="D57" i="21" s="1"/>
  <c r="AG57" i="20"/>
  <c r="AH57" i="20" s="1"/>
  <c r="X57" i="20"/>
  <c r="Y57" i="20" s="1"/>
  <c r="O57" i="20"/>
  <c r="P57" i="20" s="1"/>
  <c r="X57" i="19"/>
  <c r="Y57" i="19" s="1"/>
  <c r="L57" i="19"/>
  <c r="M57" i="19" s="1"/>
  <c r="C57" i="19"/>
  <c r="D57" i="19" s="1"/>
  <c r="AJ57" i="18"/>
  <c r="AK57" i="18" s="1"/>
  <c r="AA57" i="18"/>
  <c r="AB57" i="18" s="1"/>
  <c r="L57" i="18"/>
  <c r="M57" i="18" s="1"/>
  <c r="C57" i="18"/>
  <c r="D57" i="18" s="1"/>
  <c r="R57" i="26"/>
  <c r="S57" i="26" s="1"/>
  <c r="AD57" i="25"/>
  <c r="AE57" i="25" s="1"/>
  <c r="AJ57" i="24"/>
  <c r="AK57" i="24" s="1"/>
  <c r="AD57" i="24"/>
  <c r="AE57" i="24" s="1"/>
  <c r="X57" i="24"/>
  <c r="Y57" i="24" s="1"/>
  <c r="R57" i="24"/>
  <c r="S57" i="24" s="1"/>
  <c r="L57" i="24"/>
  <c r="M57" i="24" s="1"/>
  <c r="F57" i="24"/>
  <c r="G57" i="24" s="1"/>
  <c r="AA57" i="22"/>
  <c r="AB57" i="22" s="1"/>
  <c r="R57" i="22"/>
  <c r="S57" i="22" s="1"/>
  <c r="C57" i="22"/>
  <c r="D57" i="22" s="1"/>
  <c r="AG57" i="21"/>
  <c r="AH57" i="21" s="1"/>
  <c r="U57" i="21"/>
  <c r="V57" i="21" s="1"/>
  <c r="L57" i="21"/>
  <c r="M57" i="21" s="1"/>
  <c r="AD57" i="20"/>
  <c r="AE57" i="20" s="1"/>
  <c r="U57" i="20"/>
  <c r="V57" i="20" s="1"/>
  <c r="F57" i="20"/>
  <c r="G57" i="20" s="1"/>
  <c r="AG57" i="19"/>
  <c r="AH57" i="19" s="1"/>
  <c r="U57" i="19"/>
  <c r="V57" i="19" s="1"/>
  <c r="AG57" i="18"/>
  <c r="AH57" i="18" s="1"/>
  <c r="R57" i="18"/>
  <c r="S57" i="18" s="1"/>
  <c r="I57" i="18"/>
  <c r="J57" i="18" s="1"/>
  <c r="I57" i="26"/>
  <c r="J57" i="26" s="1"/>
  <c r="AG57" i="26"/>
  <c r="AH57" i="26" s="1"/>
  <c r="L57" i="25"/>
  <c r="M57" i="25" s="1"/>
  <c r="AG57" i="24"/>
  <c r="AH57" i="24" s="1"/>
  <c r="AA57" i="24"/>
  <c r="AB57" i="24" s="1"/>
  <c r="U57" i="24"/>
  <c r="V57" i="24" s="1"/>
  <c r="O57" i="24"/>
  <c r="P57" i="24" s="1"/>
  <c r="I57" i="24"/>
  <c r="J57" i="24" s="1"/>
  <c r="C57" i="24"/>
  <c r="D57" i="24" s="1"/>
  <c r="AD57" i="22"/>
  <c r="AE57" i="22" s="1"/>
  <c r="O57" i="22"/>
  <c r="P57" i="22" s="1"/>
  <c r="F57" i="22"/>
  <c r="G57" i="22" s="1"/>
  <c r="AA57" i="21"/>
  <c r="AB57" i="21" s="1"/>
  <c r="O57" i="21"/>
  <c r="P57" i="21" s="1"/>
  <c r="F57" i="21"/>
  <c r="G57" i="21" s="1"/>
  <c r="AJ57" i="20"/>
  <c r="AK57" i="20" s="1"/>
  <c r="R57" i="20"/>
  <c r="S57" i="20" s="1"/>
  <c r="I57" i="20"/>
  <c r="J57" i="20" s="1"/>
  <c r="AJ57" i="19"/>
  <c r="AK57" i="19" s="1"/>
  <c r="AA57" i="19"/>
  <c r="AB57" i="19" s="1"/>
  <c r="O57" i="19"/>
  <c r="P57" i="19" s="1"/>
  <c r="F57" i="19"/>
  <c r="G57" i="19" s="1"/>
  <c r="AG57" i="22"/>
  <c r="AH57" i="22" s="1"/>
  <c r="I57" i="21"/>
  <c r="J57" i="21" s="1"/>
  <c r="C57" i="20"/>
  <c r="D57" i="20" s="1"/>
  <c r="R57" i="19"/>
  <c r="S57" i="19" s="1"/>
  <c r="U57" i="18"/>
  <c r="V57" i="18" s="1"/>
  <c r="F57" i="18"/>
  <c r="G57" i="18" s="1"/>
  <c r="AG57" i="17"/>
  <c r="AH57" i="17" s="1"/>
  <c r="X57" i="17"/>
  <c r="Y57" i="17" s="1"/>
  <c r="O57" i="17"/>
  <c r="P57" i="17" s="1"/>
  <c r="AA57" i="16"/>
  <c r="AB57" i="16" s="1"/>
  <c r="R57" i="16"/>
  <c r="S57" i="16" s="1"/>
  <c r="F57" i="16"/>
  <c r="G57" i="16" s="1"/>
  <c r="AG57" i="15"/>
  <c r="AH57" i="15" s="1"/>
  <c r="X57" i="15"/>
  <c r="Y57" i="15" s="1"/>
  <c r="L57" i="15"/>
  <c r="M57" i="15" s="1"/>
  <c r="C57" i="15"/>
  <c r="D57" i="15" s="1"/>
  <c r="X57" i="13"/>
  <c r="Y57" i="13" s="1"/>
  <c r="L57" i="13"/>
  <c r="M57" i="13" s="1"/>
  <c r="AJ57" i="12"/>
  <c r="AK57" i="12" s="1"/>
  <c r="X57" i="12"/>
  <c r="Y57" i="12" s="1"/>
  <c r="O57" i="12"/>
  <c r="P57" i="12" s="1"/>
  <c r="I57" i="12"/>
  <c r="J57" i="12" s="1"/>
  <c r="C57" i="12"/>
  <c r="D57" i="12" s="1"/>
  <c r="AG58" i="11"/>
  <c r="AH58" i="11" s="1"/>
  <c r="U58" i="11"/>
  <c r="V58" i="11" s="1"/>
  <c r="AJ57" i="10"/>
  <c r="AK57" i="10" s="1"/>
  <c r="X57" i="10"/>
  <c r="Y57" i="10" s="1"/>
  <c r="C57" i="10"/>
  <c r="D57" i="10" s="1"/>
  <c r="AD57" i="12"/>
  <c r="AE57" i="12" s="1"/>
  <c r="L57" i="12"/>
  <c r="M57" i="12" s="1"/>
  <c r="I57" i="10"/>
  <c r="J57" i="10" s="1"/>
  <c r="X57" i="22"/>
  <c r="Y57" i="22" s="1"/>
  <c r="AA57" i="20"/>
  <c r="AB57" i="20" s="1"/>
  <c r="I57" i="19"/>
  <c r="J57" i="19" s="1"/>
  <c r="O57" i="18"/>
  <c r="P57" i="18" s="1"/>
  <c r="AD57" i="17"/>
  <c r="AE57" i="17" s="1"/>
  <c r="F57" i="17"/>
  <c r="G57" i="17" s="1"/>
  <c r="AJ57" i="16"/>
  <c r="AK57" i="16" s="1"/>
  <c r="X57" i="16"/>
  <c r="Y57" i="16" s="1"/>
  <c r="O57" i="16"/>
  <c r="P57" i="16" s="1"/>
  <c r="C57" i="16"/>
  <c r="D57" i="16" s="1"/>
  <c r="AD57" i="15"/>
  <c r="AE57" i="15" s="1"/>
  <c r="U57" i="15"/>
  <c r="V57" i="15" s="1"/>
  <c r="I57" i="15"/>
  <c r="J57" i="15" s="1"/>
  <c r="AG57" i="13"/>
  <c r="AH57" i="13" s="1"/>
  <c r="U57" i="13"/>
  <c r="V57" i="13" s="1"/>
  <c r="I57" i="13"/>
  <c r="J57" i="13" s="1"/>
  <c r="AG57" i="12"/>
  <c r="AH57" i="12" s="1"/>
  <c r="U57" i="12"/>
  <c r="V57" i="12" s="1"/>
  <c r="AD58" i="11"/>
  <c r="AE58" i="11" s="1"/>
  <c r="R58" i="11"/>
  <c r="S58" i="11" s="1"/>
  <c r="L58" i="11"/>
  <c r="M58" i="11" s="1"/>
  <c r="F58" i="11"/>
  <c r="G58" i="11" s="1"/>
  <c r="AG57" i="10"/>
  <c r="AH57" i="10" s="1"/>
  <c r="U57" i="10"/>
  <c r="V57" i="10" s="1"/>
  <c r="L57" i="10"/>
  <c r="M57" i="10" s="1"/>
  <c r="AG57" i="9"/>
  <c r="AH57" i="9" s="1"/>
  <c r="AA57" i="9"/>
  <c r="AB57" i="9" s="1"/>
  <c r="U57" i="9"/>
  <c r="V57" i="9" s="1"/>
  <c r="O57" i="9"/>
  <c r="P57" i="9" s="1"/>
  <c r="I57" i="9"/>
  <c r="J57" i="9" s="1"/>
  <c r="C57" i="9"/>
  <c r="D57" i="9" s="1"/>
  <c r="R57" i="12"/>
  <c r="S57" i="12" s="1"/>
  <c r="AA58" i="11"/>
  <c r="AB58" i="11" s="1"/>
  <c r="R57" i="10"/>
  <c r="S57" i="10" s="1"/>
  <c r="AD57" i="21"/>
  <c r="AE57" i="21" s="1"/>
  <c r="AD57" i="18"/>
  <c r="AE57" i="18" s="1"/>
  <c r="U57" i="17"/>
  <c r="V57" i="17" s="1"/>
  <c r="L57" i="17"/>
  <c r="M57" i="17" s="1"/>
  <c r="C57" i="17"/>
  <c r="D57" i="17" s="1"/>
  <c r="AG57" i="16"/>
  <c r="AH57" i="16" s="1"/>
  <c r="L57" i="16"/>
  <c r="M57" i="16" s="1"/>
  <c r="R57" i="15"/>
  <c r="S57" i="15" s="1"/>
  <c r="F57" i="15"/>
  <c r="G57" i="15" s="1"/>
  <c r="AD57" i="13"/>
  <c r="AE57" i="13" s="1"/>
  <c r="R57" i="13"/>
  <c r="S57" i="13" s="1"/>
  <c r="F57" i="13"/>
  <c r="G57" i="13" s="1"/>
  <c r="F57" i="12"/>
  <c r="G57" i="12" s="1"/>
  <c r="AD57" i="10"/>
  <c r="AE57" i="10" s="1"/>
  <c r="I57" i="17"/>
  <c r="J57" i="17" s="1"/>
  <c r="O57" i="15"/>
  <c r="P57" i="15" s="1"/>
  <c r="AJ57" i="13"/>
  <c r="AK57" i="13" s="1"/>
  <c r="AA57" i="12"/>
  <c r="AB57" i="12" s="1"/>
  <c r="I58" i="11"/>
  <c r="J58" i="11" s="1"/>
  <c r="AA57" i="10"/>
  <c r="AB57" i="10" s="1"/>
  <c r="AJ57" i="9"/>
  <c r="AK57" i="9" s="1"/>
  <c r="L57" i="9"/>
  <c r="M57" i="9" s="1"/>
  <c r="O58" i="11"/>
  <c r="P58" i="11" s="1"/>
  <c r="I57" i="22"/>
  <c r="J57" i="22" s="1"/>
  <c r="R57" i="21"/>
  <c r="S57" i="21" s="1"/>
  <c r="AJ57" i="17"/>
  <c r="AK57" i="17" s="1"/>
  <c r="AD57" i="16"/>
  <c r="AE57" i="16" s="1"/>
  <c r="AA57" i="13"/>
  <c r="AB57" i="13" s="1"/>
  <c r="AJ58" i="11"/>
  <c r="AK58" i="11" s="1"/>
  <c r="C58" i="11"/>
  <c r="D58" i="11" s="1"/>
  <c r="O57" i="10"/>
  <c r="P57" i="10" s="1"/>
  <c r="AD57" i="9"/>
  <c r="AE57" i="9" s="1"/>
  <c r="F57" i="9"/>
  <c r="G57" i="9" s="1"/>
  <c r="X57" i="18"/>
  <c r="Y57" i="18" s="1"/>
  <c r="R57" i="17"/>
  <c r="S57" i="17" s="1"/>
  <c r="R57" i="9"/>
  <c r="S57" i="9" s="1"/>
  <c r="L57" i="20"/>
  <c r="M57" i="20" s="1"/>
  <c r="AD57" i="19"/>
  <c r="AE57" i="19" s="1"/>
  <c r="AA57" i="17"/>
  <c r="AB57" i="17" s="1"/>
  <c r="U57" i="16"/>
  <c r="V57" i="16" s="1"/>
  <c r="AJ57" i="15"/>
  <c r="AK57" i="15" s="1"/>
  <c r="O57" i="13"/>
  <c r="P57" i="13" s="1"/>
  <c r="X58" i="11"/>
  <c r="Y58" i="11" s="1"/>
  <c r="F57" i="10"/>
  <c r="G57" i="10" s="1"/>
  <c r="X57" i="9"/>
  <c r="Y57" i="9" s="1"/>
  <c r="I57" i="16"/>
  <c r="J57" i="16" s="1"/>
  <c r="AA57" i="15"/>
  <c r="AB57" i="15" s="1"/>
  <c r="C57" i="13"/>
  <c r="D57" i="13" s="1"/>
  <c r="H28" i="18"/>
  <c r="H28" i="37"/>
  <c r="G81" i="15"/>
  <c r="H28" i="31"/>
  <c r="H28" i="15"/>
  <c r="S81" i="15"/>
  <c r="D81" i="24"/>
  <c r="S81" i="30"/>
  <c r="H28" i="41"/>
  <c r="H28" i="35"/>
  <c r="K28" i="28"/>
  <c r="H28" i="27"/>
  <c r="K28" i="9"/>
  <c r="K28" i="20"/>
  <c r="D81" i="10"/>
  <c r="S81" i="20"/>
  <c r="AK82" i="11"/>
  <c r="P25" i="4" s="1"/>
  <c r="V81" i="16"/>
  <c r="G81" i="22"/>
  <c r="AB81" i="10"/>
  <c r="G81" i="12"/>
  <c r="J81" i="15"/>
  <c r="Y81" i="16"/>
  <c r="AB81" i="17"/>
  <c r="AB81" i="21"/>
  <c r="D82" i="11"/>
  <c r="J81" i="10"/>
  <c r="S82" i="11"/>
  <c r="AH81" i="12"/>
  <c r="T10" i="4" s="1"/>
  <c r="D81" i="16"/>
  <c r="S81" i="17"/>
  <c r="G81" i="9"/>
  <c r="AE81" i="12"/>
  <c r="M81" i="10"/>
  <c r="V82" i="11"/>
  <c r="AK81" i="12"/>
  <c r="T25" i="4" s="1"/>
  <c r="M81" i="15"/>
  <c r="G81" i="16"/>
  <c r="V81" i="17"/>
  <c r="G81" i="19"/>
  <c r="M81" i="19"/>
  <c r="P81" i="20"/>
  <c r="AK81" i="21"/>
  <c r="BD25" i="4" s="1"/>
  <c r="Y81" i="26"/>
  <c r="AB81" i="24"/>
  <c r="AK81" i="18"/>
  <c r="AR25" i="4" s="1"/>
  <c r="V81" i="20"/>
  <c r="AE81" i="21"/>
  <c r="AE81" i="24"/>
  <c r="P81" i="18"/>
  <c r="AK81" i="19"/>
  <c r="AV25" i="4" s="1"/>
  <c r="J81" i="21"/>
  <c r="Y81" i="22"/>
  <c r="M81" i="27"/>
  <c r="V81" i="28"/>
  <c r="AB81" i="29"/>
  <c r="S81" i="25"/>
  <c r="AB81" i="26"/>
  <c r="AB81" i="27"/>
  <c r="G81" i="29"/>
  <c r="Y81" i="30"/>
  <c r="P81" i="24"/>
  <c r="V81" i="25"/>
  <c r="G81" i="27"/>
  <c r="P81" i="28"/>
  <c r="AH81" i="29"/>
  <c r="CJ10" i="4" s="1"/>
  <c r="V81" i="31"/>
  <c r="D81" i="26"/>
  <c r="V81" i="27"/>
  <c r="AE81" i="28"/>
  <c r="J81" i="30"/>
  <c r="G81" i="31"/>
  <c r="S81" i="32"/>
  <c r="AH81" i="33"/>
  <c r="CZ10" i="4" s="1"/>
  <c r="AH81" i="32"/>
  <c r="CV10" i="4" s="1"/>
  <c r="D81" i="34"/>
  <c r="AK81" i="31"/>
  <c r="CR25" i="4" s="1"/>
  <c r="D81" i="33"/>
  <c r="J81" i="35"/>
  <c r="AB81" i="31"/>
  <c r="G81" i="33"/>
  <c r="V81" i="35"/>
  <c r="AH81" i="34"/>
  <c r="DD10" i="4" s="1"/>
  <c r="G81" i="36"/>
  <c r="Y81" i="34"/>
  <c r="AE81" i="35"/>
  <c r="G81" i="34"/>
  <c r="Y81" i="35"/>
  <c r="AB81" i="36"/>
  <c r="AK81" i="37"/>
  <c r="DP25" i="4" s="1"/>
  <c r="D81" i="39"/>
  <c r="V81" i="37"/>
  <c r="G81" i="39"/>
  <c r="S81" i="41"/>
  <c r="AE81" i="37"/>
  <c r="J81" i="39"/>
  <c r="AB81" i="41"/>
  <c r="AH81" i="37"/>
  <c r="DP10" i="4" s="1"/>
  <c r="M81" i="39"/>
  <c r="AK81" i="41"/>
  <c r="EF25" i="4" s="1"/>
  <c r="AE81" i="40"/>
  <c r="P81" i="42"/>
  <c r="AH81" i="40"/>
  <c r="EB10" i="4" s="1"/>
  <c r="G81" i="42"/>
  <c r="Y81" i="40"/>
  <c r="Y81" i="41"/>
  <c r="AH81" i="42"/>
  <c r="EJ10" i="4" s="1"/>
  <c r="M81" i="44"/>
  <c r="S81" i="43"/>
  <c r="P81" i="44"/>
  <c r="G81" i="44"/>
  <c r="M81" i="43"/>
  <c r="AH81" i="44"/>
  <c r="ER10" i="4" s="1"/>
  <c r="G81" i="46"/>
  <c r="V81" i="45"/>
  <c r="M81" i="45"/>
  <c r="D81" i="45"/>
  <c r="M81" i="46"/>
  <c r="D81" i="48"/>
  <c r="D81" i="47"/>
  <c r="AE81" i="47"/>
  <c r="V81" i="47"/>
  <c r="Y81" i="47"/>
  <c r="S81" i="48"/>
  <c r="AE81" i="48"/>
  <c r="O45" i="48"/>
  <c r="P45" i="48" s="1"/>
  <c r="F45" i="48"/>
  <c r="G45" i="48" s="1"/>
  <c r="R45" i="47"/>
  <c r="S45" i="47" s="1"/>
  <c r="C45" i="46"/>
  <c r="D45" i="46" s="1"/>
  <c r="O45" i="46"/>
  <c r="P45" i="46" s="1"/>
  <c r="U45" i="45"/>
  <c r="V45" i="45" s="1"/>
  <c r="X45" i="44"/>
  <c r="Y45" i="44" s="1"/>
  <c r="I45" i="44"/>
  <c r="J45" i="44" s="1"/>
  <c r="I45" i="43"/>
  <c r="J45" i="43" s="1"/>
  <c r="O45" i="41"/>
  <c r="P45" i="41" s="1"/>
  <c r="X45" i="43"/>
  <c r="Y45" i="43" s="1"/>
  <c r="I45" i="40"/>
  <c r="J45" i="40" s="1"/>
  <c r="R45" i="38"/>
  <c r="S45" i="38" s="1"/>
  <c r="AJ45" i="38"/>
  <c r="AK45" i="38" s="1"/>
  <c r="L45" i="40"/>
  <c r="M45" i="40" s="1"/>
  <c r="L45" i="38"/>
  <c r="M45" i="38" s="1"/>
  <c r="I45" i="38"/>
  <c r="J45" i="38" s="1"/>
  <c r="C45" i="36"/>
  <c r="D45" i="36" s="1"/>
  <c r="AA45" i="37"/>
  <c r="AB45" i="37" s="1"/>
  <c r="X45" i="36"/>
  <c r="Y45" i="36" s="1"/>
  <c r="U45" i="37"/>
  <c r="V45" i="37" s="1"/>
  <c r="C45" i="34"/>
  <c r="D45" i="34" s="1"/>
  <c r="U45" i="33"/>
  <c r="V45" i="33" s="1"/>
  <c r="F45" i="31"/>
  <c r="G45" i="31" s="1"/>
  <c r="AD45" i="33"/>
  <c r="AE45" i="33" s="1"/>
  <c r="AD45" i="32"/>
  <c r="AE45" i="32" s="1"/>
  <c r="F45" i="32"/>
  <c r="G45" i="32" s="1"/>
  <c r="C45" i="31"/>
  <c r="D45" i="31" s="1"/>
  <c r="O45" i="33"/>
  <c r="P45" i="33" s="1"/>
  <c r="AJ45" i="33"/>
  <c r="AK45" i="33" s="1"/>
  <c r="AA45" i="32"/>
  <c r="AB45" i="32" s="1"/>
  <c r="C45" i="32"/>
  <c r="D45" i="32" s="1"/>
  <c r="R45" i="30"/>
  <c r="S45" i="30" s="1"/>
  <c r="I45" i="28"/>
  <c r="J45" i="28" s="1"/>
  <c r="R45" i="27"/>
  <c r="S45" i="27" s="1"/>
  <c r="O45" i="26"/>
  <c r="P45" i="26" s="1"/>
  <c r="F45" i="30"/>
  <c r="G45" i="30" s="1"/>
  <c r="O45" i="29"/>
  <c r="P45" i="29" s="1"/>
  <c r="O45" i="28"/>
  <c r="P45" i="28" s="1"/>
  <c r="AJ45" i="25"/>
  <c r="AK45" i="25" s="1"/>
  <c r="I45" i="31"/>
  <c r="J45" i="31" s="1"/>
  <c r="C45" i="30"/>
  <c r="D45" i="30" s="1"/>
  <c r="AG45" i="27"/>
  <c r="AH45" i="27" s="1"/>
  <c r="U45" i="27"/>
  <c r="V45" i="27" s="1"/>
  <c r="I45" i="27"/>
  <c r="J45" i="27" s="1"/>
  <c r="AG45" i="26"/>
  <c r="AH45" i="26" s="1"/>
  <c r="L45" i="26"/>
  <c r="M45" i="26" s="1"/>
  <c r="R45" i="25"/>
  <c r="S45" i="25" s="1"/>
  <c r="AG45" i="31"/>
  <c r="AH45" i="31" s="1"/>
  <c r="U45" i="30"/>
  <c r="V45" i="30" s="1"/>
  <c r="AJ45" i="29"/>
  <c r="AK45" i="29" s="1"/>
  <c r="X45" i="29"/>
  <c r="Y45" i="29" s="1"/>
  <c r="L45" i="29"/>
  <c r="M45" i="29" s="1"/>
  <c r="AJ45" i="28"/>
  <c r="AK45" i="28" s="1"/>
  <c r="L45" i="28"/>
  <c r="M45" i="28" s="1"/>
  <c r="I45" i="26"/>
  <c r="J45" i="26" s="1"/>
  <c r="X45" i="22"/>
  <c r="Y45" i="22" s="1"/>
  <c r="AD45" i="21"/>
  <c r="AE45" i="21" s="1"/>
  <c r="AJ45" i="20"/>
  <c r="AK45" i="20" s="1"/>
  <c r="I45" i="20"/>
  <c r="J45" i="20" s="1"/>
  <c r="AJ45" i="19"/>
  <c r="AK45" i="19" s="1"/>
  <c r="L45" i="19"/>
  <c r="M45" i="19" s="1"/>
  <c r="F45" i="25"/>
  <c r="G45" i="25" s="1"/>
  <c r="AD45" i="24"/>
  <c r="AE45" i="24" s="1"/>
  <c r="R45" i="24"/>
  <c r="S45" i="24" s="1"/>
  <c r="F45" i="24"/>
  <c r="G45" i="24" s="1"/>
  <c r="U45" i="22"/>
  <c r="V45" i="22" s="1"/>
  <c r="AJ45" i="21"/>
  <c r="AK45" i="21" s="1"/>
  <c r="R45" i="21"/>
  <c r="S45" i="21" s="1"/>
  <c r="AG45" i="20"/>
  <c r="AH45" i="20" s="1"/>
  <c r="AA45" i="19"/>
  <c r="AB45" i="19" s="1"/>
  <c r="C45" i="19"/>
  <c r="D45" i="19" s="1"/>
  <c r="O45" i="25"/>
  <c r="P45" i="25" s="1"/>
  <c r="AD45" i="25"/>
  <c r="AE45" i="25" s="1"/>
  <c r="AA45" i="24"/>
  <c r="AB45" i="24" s="1"/>
  <c r="O45" i="24"/>
  <c r="P45" i="24" s="1"/>
  <c r="C45" i="24"/>
  <c r="D45" i="24" s="1"/>
  <c r="R45" i="22"/>
  <c r="S45" i="22" s="1"/>
  <c r="U45" i="21"/>
  <c r="V45" i="21" s="1"/>
  <c r="AD45" i="20"/>
  <c r="AE45" i="20" s="1"/>
  <c r="L45" i="20"/>
  <c r="M45" i="20" s="1"/>
  <c r="O45" i="19"/>
  <c r="P45" i="19" s="1"/>
  <c r="L45" i="22"/>
  <c r="M45" i="22" s="1"/>
  <c r="I45" i="19"/>
  <c r="J45" i="19" s="1"/>
  <c r="R45" i="18"/>
  <c r="S45" i="18" s="1"/>
  <c r="I45" i="18"/>
  <c r="J45" i="18" s="1"/>
  <c r="AG45" i="17"/>
  <c r="AH45" i="17" s="1"/>
  <c r="X45" i="17"/>
  <c r="Y45" i="17" s="1"/>
  <c r="O45" i="17"/>
  <c r="P45" i="17" s="1"/>
  <c r="F45" i="17"/>
  <c r="G45" i="17" s="1"/>
  <c r="U45" i="16"/>
  <c r="V45" i="16" s="1"/>
  <c r="I45" i="16"/>
  <c r="J45" i="16" s="1"/>
  <c r="R45" i="15"/>
  <c r="S45" i="15" s="1"/>
  <c r="I45" i="15"/>
  <c r="J45" i="15" s="1"/>
  <c r="AJ45" i="13"/>
  <c r="AK45" i="13" s="1"/>
  <c r="X45" i="13"/>
  <c r="Y45" i="13" s="1"/>
  <c r="L45" i="13"/>
  <c r="M45" i="13" s="1"/>
  <c r="AG45" i="12"/>
  <c r="AH45" i="12" s="1"/>
  <c r="X45" i="12"/>
  <c r="Y45" i="12" s="1"/>
  <c r="I45" i="12"/>
  <c r="J45" i="12" s="1"/>
  <c r="AG45" i="10"/>
  <c r="AH45" i="10" s="1"/>
  <c r="U45" i="10"/>
  <c r="V45" i="10" s="1"/>
  <c r="I45" i="10"/>
  <c r="J45" i="10" s="1"/>
  <c r="AJ45" i="12"/>
  <c r="AK45" i="12" s="1"/>
  <c r="U45" i="12"/>
  <c r="V45" i="12" s="1"/>
  <c r="AA45" i="10"/>
  <c r="AB45" i="10" s="1"/>
  <c r="AJ45" i="22"/>
  <c r="AK45" i="22" s="1"/>
  <c r="C45" i="22"/>
  <c r="D45" i="22" s="1"/>
  <c r="AG45" i="21"/>
  <c r="AH45" i="21" s="1"/>
  <c r="X45" i="20"/>
  <c r="Y45" i="20" s="1"/>
  <c r="AG45" i="19"/>
  <c r="AH45" i="19" s="1"/>
  <c r="AJ45" i="18"/>
  <c r="AK45" i="18" s="1"/>
  <c r="O45" i="18"/>
  <c r="P45" i="18" s="1"/>
  <c r="F45" i="18"/>
  <c r="G45" i="18" s="1"/>
  <c r="AD45" i="17"/>
  <c r="AE45" i="17" s="1"/>
  <c r="U45" i="17"/>
  <c r="V45" i="17" s="1"/>
  <c r="C45" i="17"/>
  <c r="D45" i="17" s="1"/>
  <c r="AJ45" i="16"/>
  <c r="AK45" i="16" s="1"/>
  <c r="AA45" i="16"/>
  <c r="AB45" i="16" s="1"/>
  <c r="R45" i="16"/>
  <c r="S45" i="16" s="1"/>
  <c r="F45" i="16"/>
  <c r="G45" i="16" s="1"/>
  <c r="AJ45" i="15"/>
  <c r="AK45" i="15" s="1"/>
  <c r="AA45" i="15"/>
  <c r="AB45" i="15" s="1"/>
  <c r="F45" i="15"/>
  <c r="G45" i="15" s="1"/>
  <c r="AG45" i="13"/>
  <c r="AH45" i="13" s="1"/>
  <c r="U45" i="13"/>
  <c r="V45" i="13" s="1"/>
  <c r="I45" i="13"/>
  <c r="J45" i="13" s="1"/>
  <c r="AD45" i="12"/>
  <c r="AE45" i="12" s="1"/>
  <c r="O45" i="12"/>
  <c r="P45" i="12" s="1"/>
  <c r="F45" i="12"/>
  <c r="G45" i="12" s="1"/>
  <c r="AJ46" i="11"/>
  <c r="AK46" i="11" s="1"/>
  <c r="AD46" i="11"/>
  <c r="AE46" i="11" s="1"/>
  <c r="X46" i="11"/>
  <c r="Y46" i="11" s="1"/>
  <c r="R46" i="11"/>
  <c r="S46" i="11" s="1"/>
  <c r="L46" i="11"/>
  <c r="M46" i="11" s="1"/>
  <c r="F46" i="11"/>
  <c r="G46" i="11" s="1"/>
  <c r="AD45" i="10"/>
  <c r="AE45" i="10" s="1"/>
  <c r="R45" i="10"/>
  <c r="S45" i="10" s="1"/>
  <c r="F45" i="10"/>
  <c r="G45" i="10" s="1"/>
  <c r="AG45" i="9"/>
  <c r="AH45" i="9" s="1"/>
  <c r="AA45" i="9"/>
  <c r="AB45" i="9" s="1"/>
  <c r="U45" i="9"/>
  <c r="V45" i="9" s="1"/>
  <c r="O45" i="9"/>
  <c r="P45" i="9" s="1"/>
  <c r="I45" i="9"/>
  <c r="J45" i="9" s="1"/>
  <c r="C45" i="9"/>
  <c r="D45" i="9" s="1"/>
  <c r="O45" i="10"/>
  <c r="P45" i="10" s="1"/>
  <c r="AA45" i="22"/>
  <c r="AB45" i="22" s="1"/>
  <c r="X45" i="21"/>
  <c r="Y45" i="21" s="1"/>
  <c r="O45" i="20"/>
  <c r="P45" i="20" s="1"/>
  <c r="X45" i="19"/>
  <c r="Y45" i="19" s="1"/>
  <c r="AG45" i="18"/>
  <c r="AH45" i="18" s="1"/>
  <c r="X45" i="18"/>
  <c r="Y45" i="18" s="1"/>
  <c r="C45" i="18"/>
  <c r="D45" i="18" s="1"/>
  <c r="AA45" i="17"/>
  <c r="AB45" i="17" s="1"/>
  <c r="L45" i="17"/>
  <c r="M45" i="17" s="1"/>
  <c r="AG45" i="16"/>
  <c r="AH45" i="16" s="1"/>
  <c r="X45" i="16"/>
  <c r="Y45" i="16" s="1"/>
  <c r="O45" i="16"/>
  <c r="P45" i="16" s="1"/>
  <c r="AG45" i="15"/>
  <c r="AH45" i="15" s="1"/>
  <c r="X45" i="15"/>
  <c r="Y45" i="15" s="1"/>
  <c r="O45" i="15"/>
  <c r="P45" i="15" s="1"/>
  <c r="AD45" i="13"/>
  <c r="AE45" i="13" s="1"/>
  <c r="R45" i="13"/>
  <c r="S45" i="13" s="1"/>
  <c r="F45" i="13"/>
  <c r="G45" i="13" s="1"/>
  <c r="L45" i="12"/>
  <c r="M45" i="12" s="1"/>
  <c r="C45" i="10"/>
  <c r="D45" i="10" s="1"/>
  <c r="O45" i="21"/>
  <c r="P45" i="21" s="1"/>
  <c r="AD45" i="18"/>
  <c r="AE45" i="18" s="1"/>
  <c r="I45" i="17"/>
  <c r="J45" i="17" s="1"/>
  <c r="AD45" i="15"/>
  <c r="AE45" i="15" s="1"/>
  <c r="R45" i="12"/>
  <c r="S45" i="12" s="1"/>
  <c r="AG46" i="11"/>
  <c r="AH46" i="11" s="1"/>
  <c r="I46" i="11"/>
  <c r="J46" i="11" s="1"/>
  <c r="L45" i="10"/>
  <c r="M45" i="10" s="1"/>
  <c r="AD45" i="16"/>
  <c r="AE45" i="16" s="1"/>
  <c r="C45" i="13"/>
  <c r="D45" i="13" s="1"/>
  <c r="AA45" i="12"/>
  <c r="AB45" i="12" s="1"/>
  <c r="O46" i="11"/>
  <c r="P46" i="11" s="1"/>
  <c r="AJ45" i="9"/>
  <c r="AK45" i="9" s="1"/>
  <c r="U45" i="18"/>
  <c r="V45" i="18" s="1"/>
  <c r="AJ45" i="17"/>
  <c r="AK45" i="17" s="1"/>
  <c r="L45" i="16"/>
  <c r="M45" i="16" s="1"/>
  <c r="U45" i="15"/>
  <c r="V45" i="15" s="1"/>
  <c r="AA45" i="13"/>
  <c r="AB45" i="13" s="1"/>
  <c r="AA46" i="11"/>
  <c r="AB46" i="11" s="1"/>
  <c r="C46" i="11"/>
  <c r="D46" i="11" s="1"/>
  <c r="AD45" i="9"/>
  <c r="AE45" i="9" s="1"/>
  <c r="R45" i="9"/>
  <c r="S45" i="9" s="1"/>
  <c r="F45" i="9"/>
  <c r="G45" i="9" s="1"/>
  <c r="R45" i="17"/>
  <c r="S45" i="17" s="1"/>
  <c r="X45" i="10"/>
  <c r="Y45" i="10" s="1"/>
  <c r="L45" i="9"/>
  <c r="M45" i="9" s="1"/>
  <c r="L45" i="18"/>
  <c r="M45" i="18" s="1"/>
  <c r="C45" i="16"/>
  <c r="D45" i="16" s="1"/>
  <c r="L45" i="15"/>
  <c r="M45" i="15" s="1"/>
  <c r="O45" i="13"/>
  <c r="P45" i="13" s="1"/>
  <c r="C45" i="12"/>
  <c r="D45" i="12" s="1"/>
  <c r="U46" i="11"/>
  <c r="V46" i="11" s="1"/>
  <c r="AJ45" i="10"/>
  <c r="AK45" i="10" s="1"/>
  <c r="F45" i="20"/>
  <c r="G45" i="20" s="1"/>
  <c r="C45" i="15"/>
  <c r="D45" i="15" s="1"/>
  <c r="X45" i="9"/>
  <c r="Y45" i="9" s="1"/>
  <c r="K28" i="32"/>
  <c r="K28" i="31"/>
  <c r="H28" i="22"/>
  <c r="H28" i="46"/>
  <c r="K28" i="41"/>
  <c r="K28" i="35"/>
  <c r="H28" i="20"/>
  <c r="M82" i="11"/>
  <c r="Y82" i="11"/>
  <c r="J81" i="16"/>
  <c r="P81" i="19"/>
  <c r="P81" i="12"/>
  <c r="AK81" i="17"/>
  <c r="AN25" i="4" s="1"/>
  <c r="M81" i="9"/>
  <c r="AB81" i="12"/>
  <c r="AH81" i="16"/>
  <c r="AJ10" i="4" s="1"/>
  <c r="G81" i="13"/>
  <c r="P81" i="15"/>
  <c r="AK81" i="16"/>
  <c r="AJ25" i="4" s="1"/>
  <c r="S81" i="18"/>
  <c r="S81" i="22"/>
  <c r="S81" i="12"/>
  <c r="V81" i="10"/>
  <c r="AE82" i="11"/>
  <c r="J81" i="13"/>
  <c r="P81" i="16"/>
  <c r="AE81" i="17"/>
  <c r="V81" i="9"/>
  <c r="J81" i="9"/>
  <c r="Y81" i="10"/>
  <c r="AH82" i="11"/>
  <c r="P10" i="4" s="1"/>
  <c r="M81" i="13"/>
  <c r="S81" i="16"/>
  <c r="AH81" i="17"/>
  <c r="AN10" i="4" s="1"/>
  <c r="G81" i="20"/>
  <c r="V81" i="19"/>
  <c r="AB81" i="20"/>
  <c r="D81" i="22"/>
  <c r="P81" i="25"/>
  <c r="S81" i="19"/>
  <c r="AH81" i="20"/>
  <c r="AZ10" i="4" s="1"/>
  <c r="J81" i="22"/>
  <c r="AB81" i="25"/>
  <c r="AB81" i="18"/>
  <c r="M81" i="20"/>
  <c r="V81" i="21"/>
  <c r="AK81" i="22"/>
  <c r="BH25" i="4" s="1"/>
  <c r="S81" i="24"/>
  <c r="Y81" i="27"/>
  <c r="AH81" i="28"/>
  <c r="CF10" i="4" s="1"/>
  <c r="D81" i="30"/>
  <c r="M81" i="24"/>
  <c r="AE81" i="25"/>
  <c r="AK81" i="26"/>
  <c r="BX25" i="4" s="1"/>
  <c r="M81" i="28"/>
  <c r="S81" i="29"/>
  <c r="AH81" i="30"/>
  <c r="CN10" i="4" s="1"/>
  <c r="Y81" i="24"/>
  <c r="AH81" i="25"/>
  <c r="BT10" i="4" s="1"/>
  <c r="S81" i="27"/>
  <c r="AB81" i="28"/>
  <c r="G81" i="30"/>
  <c r="M81" i="25"/>
  <c r="M81" i="26"/>
  <c r="AH81" i="27"/>
  <c r="CB10" i="4" s="1"/>
  <c r="M81" i="29"/>
  <c r="S81" i="31"/>
  <c r="AE81" i="32"/>
  <c r="AH81" i="35"/>
  <c r="DH10" i="4" s="1"/>
  <c r="M81" i="33"/>
  <c r="M81" i="36"/>
  <c r="M81" i="32"/>
  <c r="P81" i="33"/>
  <c r="Y81" i="36"/>
  <c r="D81" i="32"/>
  <c r="S81" i="33"/>
  <c r="AK81" i="36"/>
  <c r="DL25" i="4" s="1"/>
  <c r="D81" i="35"/>
  <c r="S81" i="36"/>
  <c r="AK81" i="34"/>
  <c r="DD25" i="4" s="1"/>
  <c r="J81" i="36"/>
  <c r="S81" i="34"/>
  <c r="AK81" i="35"/>
  <c r="DH25" i="4" s="1"/>
  <c r="G81" i="37"/>
  <c r="M81" i="38"/>
  <c r="P81" i="39"/>
  <c r="D81" i="38"/>
  <c r="S81" i="39"/>
  <c r="M81" i="42"/>
  <c r="G81" i="38"/>
  <c r="V81" i="39"/>
  <c r="Y81" i="42"/>
  <c r="J81" i="38"/>
  <c r="Y81" i="39"/>
  <c r="AK81" i="42"/>
  <c r="EJ25" i="4" s="1"/>
  <c r="J81" i="41"/>
  <c r="AB81" i="42"/>
  <c r="S81" i="42"/>
  <c r="AK81" i="40"/>
  <c r="EB25" i="4" s="1"/>
  <c r="AH81" i="41"/>
  <c r="EF10" i="4" s="1"/>
  <c r="G81" i="43"/>
  <c r="Y81" i="44"/>
  <c r="AB81" i="43"/>
  <c r="AB81" i="44"/>
  <c r="S81" i="44"/>
  <c r="AH81" i="43"/>
  <c r="EN10" i="4" s="1"/>
  <c r="G81" i="45"/>
  <c r="AE81" i="46"/>
  <c r="AH81" i="45"/>
  <c r="EV10" i="4" s="1"/>
  <c r="Y81" i="45"/>
  <c r="P81" i="45"/>
  <c r="Y81" i="46"/>
  <c r="D81" i="46"/>
  <c r="AB81" i="47"/>
  <c r="G81" i="48"/>
  <c r="AH81" i="47"/>
  <c r="FD10" i="4" s="1"/>
  <c r="AK81" i="47"/>
  <c r="FD25" i="4" s="1"/>
  <c r="AB81" i="48"/>
  <c r="M81" i="6"/>
  <c r="AH81" i="6"/>
  <c r="D10" i="4" s="1"/>
  <c r="AK81" i="6"/>
  <c r="D25" i="4" s="1"/>
  <c r="K28" i="6"/>
  <c r="AE81" i="6"/>
  <c r="S81" i="6"/>
  <c r="J81" i="6"/>
  <c r="AB81" i="6"/>
  <c r="H28" i="6"/>
  <c r="V81" i="6"/>
  <c r="AD35" i="6"/>
  <c r="AE35" i="6" s="1"/>
  <c r="U35" i="6"/>
  <c r="V35" i="6" s="1"/>
  <c r="F35" i="6"/>
  <c r="G35" i="6" s="1"/>
  <c r="AG35" i="6"/>
  <c r="AH35" i="6" s="1"/>
  <c r="R35" i="6"/>
  <c r="S35" i="6" s="1"/>
  <c r="I35" i="6"/>
  <c r="J35" i="6" s="1"/>
  <c r="X35" i="6"/>
  <c r="Y35" i="6" s="1"/>
  <c r="AJ35" i="6"/>
  <c r="AK35" i="6" s="1"/>
  <c r="C35" i="6"/>
  <c r="D35" i="6" s="1"/>
  <c r="O35" i="6"/>
  <c r="P35" i="6" s="1"/>
  <c r="AA35" i="6"/>
  <c r="AB35" i="6" s="1"/>
  <c r="L35" i="6"/>
  <c r="M35" i="6" s="1"/>
  <c r="AD57" i="6"/>
  <c r="AE57" i="6" s="1"/>
  <c r="L57" i="6"/>
  <c r="M57" i="6" s="1"/>
  <c r="C57" i="6"/>
  <c r="D57" i="6" s="1"/>
  <c r="AJ57" i="6"/>
  <c r="AK57" i="6" s="1"/>
  <c r="AA57" i="6"/>
  <c r="AB57" i="6" s="1"/>
  <c r="R57" i="6"/>
  <c r="S57" i="6" s="1"/>
  <c r="F57" i="6"/>
  <c r="G57" i="6" s="1"/>
  <c r="AG57" i="6"/>
  <c r="AH57" i="6" s="1"/>
  <c r="O57" i="6"/>
  <c r="P57" i="6" s="1"/>
  <c r="I57" i="6"/>
  <c r="J57" i="6" s="1"/>
  <c r="X57" i="6"/>
  <c r="Y57" i="6" s="1"/>
  <c r="U57" i="6"/>
  <c r="V57" i="6" s="1"/>
  <c r="AG45" i="6"/>
  <c r="AH45" i="6" s="1"/>
  <c r="X45" i="6"/>
  <c r="Y45" i="6" s="1"/>
  <c r="F45" i="6"/>
  <c r="G45" i="6" s="1"/>
  <c r="U45" i="6"/>
  <c r="V45" i="6" s="1"/>
  <c r="L45" i="6"/>
  <c r="M45" i="6" s="1"/>
  <c r="C45" i="6"/>
  <c r="D45" i="6" s="1"/>
  <c r="AD45" i="6"/>
  <c r="AE45" i="6" s="1"/>
  <c r="O45" i="6"/>
  <c r="P45" i="6" s="1"/>
  <c r="AA45" i="6"/>
  <c r="AB45" i="6" s="1"/>
  <c r="I45" i="6"/>
  <c r="J45" i="6" s="1"/>
  <c r="AJ45" i="6"/>
  <c r="AK45" i="6" s="1"/>
  <c r="R45" i="6"/>
  <c r="S45" i="6" s="1"/>
  <c r="O44" i="6"/>
  <c r="P44" i="6" s="1"/>
  <c r="AD44" i="6"/>
  <c r="AE44" i="6" s="1"/>
  <c r="AG44" i="6"/>
  <c r="AH44" i="6" s="1"/>
  <c r="I44" i="6"/>
  <c r="J44" i="6" s="1"/>
  <c r="C44" i="6"/>
  <c r="D44" i="6" s="1"/>
  <c r="L44" i="6"/>
  <c r="M44" i="6" s="1"/>
  <c r="P81" i="6"/>
  <c r="AD43" i="6"/>
  <c r="AE43" i="6" s="1"/>
  <c r="O43" i="6"/>
  <c r="P43" i="6" s="1"/>
  <c r="F43" i="6"/>
  <c r="G43" i="6" s="1"/>
  <c r="AJ43" i="6"/>
  <c r="AK43" i="6" s="1"/>
  <c r="AA43" i="6"/>
  <c r="AB43" i="6" s="1"/>
  <c r="R43" i="6"/>
  <c r="S43" i="6" s="1"/>
  <c r="I43" i="6"/>
  <c r="J43" i="6" s="1"/>
  <c r="L43" i="6"/>
  <c r="M43" i="6" s="1"/>
  <c r="X43" i="6"/>
  <c r="Y43" i="6" s="1"/>
  <c r="U43" i="6"/>
  <c r="V43" i="6" s="1"/>
  <c r="C43" i="6"/>
  <c r="D43" i="6" s="1"/>
  <c r="AG43" i="6"/>
  <c r="AH43" i="6" s="1"/>
  <c r="AG42" i="6"/>
  <c r="AH42" i="6" s="1"/>
  <c r="R42" i="6"/>
  <c r="S42" i="6" s="1"/>
  <c r="I42" i="6"/>
  <c r="J42" i="6" s="1"/>
  <c r="AD42" i="6"/>
  <c r="AE42" i="6" s="1"/>
  <c r="U42" i="6"/>
  <c r="V42" i="6" s="1"/>
  <c r="F42" i="6"/>
  <c r="G42" i="6" s="1"/>
  <c r="O42" i="6"/>
  <c r="P42" i="6" s="1"/>
  <c r="AA42" i="6"/>
  <c r="AB42" i="6" s="1"/>
  <c r="L42" i="6"/>
  <c r="M42" i="6" s="1"/>
  <c r="X42" i="6"/>
  <c r="Y42" i="6" s="1"/>
  <c r="AJ42" i="6"/>
  <c r="AK42" i="6" s="1"/>
  <c r="C42" i="6"/>
  <c r="D42" i="6" s="1"/>
  <c r="AG40" i="6"/>
  <c r="AH40" i="6" s="1"/>
  <c r="R40" i="6"/>
  <c r="S40" i="6" s="1"/>
  <c r="I40" i="6"/>
  <c r="J40" i="6" s="1"/>
  <c r="AD40" i="6"/>
  <c r="AE40" i="6" s="1"/>
  <c r="U40" i="6"/>
  <c r="V40" i="6" s="1"/>
  <c r="F40" i="6"/>
  <c r="G40" i="6" s="1"/>
  <c r="X40" i="6"/>
  <c r="Y40" i="6" s="1"/>
  <c r="AJ40" i="6"/>
  <c r="AK40" i="6" s="1"/>
  <c r="C40" i="6"/>
  <c r="D40" i="6" s="1"/>
  <c r="O40" i="6"/>
  <c r="P40" i="6" s="1"/>
  <c r="AA40" i="6"/>
  <c r="AB40" i="6" s="1"/>
  <c r="L40" i="6"/>
  <c r="M40" i="6" s="1"/>
  <c r="AG90" i="6"/>
  <c r="AH90" i="6" s="1"/>
  <c r="L90" i="6"/>
  <c r="M90" i="6" s="1"/>
  <c r="C90" i="6"/>
  <c r="D90" i="6" s="1"/>
  <c r="AD90" i="6"/>
  <c r="AE90" i="6" s="1"/>
  <c r="U90" i="6"/>
  <c r="V90" i="6" s="1"/>
  <c r="AJ90" i="6"/>
  <c r="AK90" i="6" s="1"/>
  <c r="AA90" i="6"/>
  <c r="AB90" i="6" s="1"/>
  <c r="X90" i="6"/>
  <c r="Y90" i="6" s="1"/>
  <c r="O90" i="6"/>
  <c r="P90" i="6" s="1"/>
  <c r="F90" i="6"/>
  <c r="G90" i="6" s="1"/>
  <c r="R90" i="6"/>
  <c r="S90" i="6" s="1"/>
  <c r="I90" i="6"/>
  <c r="J90" i="6" s="1"/>
  <c r="AD39" i="6"/>
  <c r="AE39" i="6" s="1"/>
  <c r="U39" i="6"/>
  <c r="V39" i="6" s="1"/>
  <c r="F39" i="6"/>
  <c r="G39" i="6" s="1"/>
  <c r="AG39" i="6"/>
  <c r="AH39" i="6" s="1"/>
  <c r="R39" i="6"/>
  <c r="S39" i="6" s="1"/>
  <c r="I39" i="6"/>
  <c r="J39" i="6" s="1"/>
  <c r="AA39" i="6"/>
  <c r="AB39" i="6" s="1"/>
  <c r="X39" i="6"/>
  <c r="Y39" i="6" s="1"/>
  <c r="AJ39" i="6"/>
  <c r="AK39" i="6" s="1"/>
  <c r="C39" i="6"/>
  <c r="D39" i="6" s="1"/>
  <c r="O39" i="6"/>
  <c r="P39" i="6" s="1"/>
  <c r="L39" i="6"/>
  <c r="M39" i="6" s="1"/>
  <c r="AD41" i="6"/>
  <c r="AE41" i="6" s="1"/>
  <c r="U41" i="6"/>
  <c r="V41" i="6" s="1"/>
  <c r="F41" i="6"/>
  <c r="G41" i="6" s="1"/>
  <c r="AG41" i="6"/>
  <c r="AH41" i="6" s="1"/>
  <c r="R41" i="6"/>
  <c r="S41" i="6" s="1"/>
  <c r="I41" i="6"/>
  <c r="J41" i="6" s="1"/>
  <c r="AJ41" i="6"/>
  <c r="AK41" i="6" s="1"/>
  <c r="O41" i="6"/>
  <c r="P41" i="6" s="1"/>
  <c r="AA41" i="6"/>
  <c r="AB41" i="6" s="1"/>
  <c r="L41" i="6"/>
  <c r="M41" i="6" s="1"/>
  <c r="X41" i="6"/>
  <c r="Y41" i="6" s="1"/>
  <c r="C41" i="6"/>
  <c r="D41" i="6" s="1"/>
  <c r="X46" i="6"/>
  <c r="Y46" i="6" s="1"/>
  <c r="O46" i="6"/>
  <c r="P46" i="6" s="1"/>
  <c r="F46" i="6"/>
  <c r="G46" i="6" s="1"/>
  <c r="AD46" i="6"/>
  <c r="AE46" i="6" s="1"/>
  <c r="R46" i="6"/>
  <c r="S46" i="6" s="1"/>
  <c r="C46" i="6"/>
  <c r="D46" i="6" s="1"/>
  <c r="AG46" i="6"/>
  <c r="AH46" i="6" s="1"/>
  <c r="L46" i="6"/>
  <c r="M46" i="6" s="1"/>
  <c r="AA46" i="6"/>
  <c r="AB46" i="6" s="1"/>
  <c r="I46" i="6"/>
  <c r="J46" i="6" s="1"/>
  <c r="U46" i="6"/>
  <c r="V46" i="6" s="1"/>
  <c r="AJ46" i="6"/>
  <c r="AK46" i="6" s="1"/>
  <c r="AA61" i="6"/>
  <c r="AB61" i="6" s="1"/>
  <c r="O61" i="6"/>
  <c r="P61" i="6" s="1"/>
  <c r="C61" i="6"/>
  <c r="D61" i="6" s="1"/>
  <c r="AG61" i="6"/>
  <c r="AH61" i="6" s="1"/>
  <c r="U61" i="6"/>
  <c r="V61" i="6" s="1"/>
  <c r="I61" i="6"/>
  <c r="J61" i="6" s="1"/>
  <c r="R61" i="6"/>
  <c r="S61" i="6" s="1"/>
  <c r="AJ61" i="6"/>
  <c r="AK61" i="6" s="1"/>
  <c r="L61" i="6"/>
  <c r="M61" i="6" s="1"/>
  <c r="AD61" i="6"/>
  <c r="AE61" i="6" s="1"/>
  <c r="F61" i="6"/>
  <c r="G61" i="6" s="1"/>
  <c r="X61" i="6"/>
  <c r="Y61" i="6" s="1"/>
  <c r="E211" i="3"/>
  <c r="F207" i="3" s="1"/>
  <c r="G207" i="3" s="1"/>
  <c r="F149" i="3"/>
  <c r="G149" i="3" s="1"/>
  <c r="E203" i="3"/>
  <c r="F202" i="3" s="1"/>
  <c r="G202" i="3" s="1"/>
  <c r="E196" i="3"/>
  <c r="F193" i="3" s="1"/>
  <c r="G193" i="3" s="1"/>
  <c r="F179" i="3"/>
  <c r="G179" i="3" s="1"/>
  <c r="E166" i="3"/>
  <c r="E123" i="3"/>
  <c r="E115" i="3"/>
  <c r="F108" i="3" s="1"/>
  <c r="G108" i="3" s="1"/>
  <c r="E104" i="3"/>
  <c r="F97" i="3" s="1"/>
  <c r="G97" i="3" s="1"/>
  <c r="E93" i="3"/>
  <c r="F87" i="3" s="1"/>
  <c r="G87" i="3" s="1"/>
  <c r="E82" i="3"/>
  <c r="F78" i="3" s="1"/>
  <c r="G78" i="3" s="1"/>
  <c r="X61" i="48" l="1"/>
  <c r="Y61" i="48" s="1"/>
  <c r="AG61" i="48"/>
  <c r="AH61" i="48" s="1"/>
  <c r="I61" i="48"/>
  <c r="J61" i="48" s="1"/>
  <c r="O61" i="48"/>
  <c r="P61" i="48" s="1"/>
  <c r="AD61" i="47"/>
  <c r="AE61" i="47" s="1"/>
  <c r="R61" i="47"/>
  <c r="S61" i="47" s="1"/>
  <c r="F61" i="47"/>
  <c r="G61" i="47" s="1"/>
  <c r="F61" i="48"/>
  <c r="G61" i="48" s="1"/>
  <c r="C61" i="48"/>
  <c r="D61" i="48" s="1"/>
  <c r="O61" i="47"/>
  <c r="P61" i="47" s="1"/>
  <c r="X61" i="46"/>
  <c r="Y61" i="46" s="1"/>
  <c r="C61" i="46"/>
  <c r="D61" i="46" s="1"/>
  <c r="U61" i="46"/>
  <c r="V61" i="46" s="1"/>
  <c r="AG61" i="47"/>
  <c r="AH61" i="47" s="1"/>
  <c r="O61" i="46"/>
  <c r="P61" i="46" s="1"/>
  <c r="AD61" i="46"/>
  <c r="AE61" i="46" s="1"/>
  <c r="I61" i="47"/>
  <c r="J61" i="47" s="1"/>
  <c r="F61" i="46"/>
  <c r="G61" i="46" s="1"/>
  <c r="X61" i="45"/>
  <c r="Y61" i="45" s="1"/>
  <c r="F61" i="45"/>
  <c r="G61" i="45" s="1"/>
  <c r="AA61" i="44"/>
  <c r="AB61" i="44" s="1"/>
  <c r="U61" i="45"/>
  <c r="V61" i="45" s="1"/>
  <c r="C61" i="45"/>
  <c r="D61" i="45" s="1"/>
  <c r="X61" i="44"/>
  <c r="Y61" i="44" s="1"/>
  <c r="F61" i="44"/>
  <c r="G61" i="44" s="1"/>
  <c r="I61" i="45"/>
  <c r="J61" i="45" s="1"/>
  <c r="L61" i="44"/>
  <c r="M61" i="44" s="1"/>
  <c r="AJ61" i="45"/>
  <c r="AK61" i="45" s="1"/>
  <c r="R61" i="45"/>
  <c r="S61" i="45" s="1"/>
  <c r="I61" i="44"/>
  <c r="J61" i="44" s="1"/>
  <c r="U61" i="42"/>
  <c r="V61" i="42" s="1"/>
  <c r="AJ61" i="40"/>
  <c r="AK61" i="40" s="1"/>
  <c r="L61" i="40"/>
  <c r="M61" i="40" s="1"/>
  <c r="AA61" i="43"/>
  <c r="AB61" i="43" s="1"/>
  <c r="O61" i="43"/>
  <c r="P61" i="43" s="1"/>
  <c r="C61" i="43"/>
  <c r="D61" i="43" s="1"/>
  <c r="R61" i="42"/>
  <c r="S61" i="42" s="1"/>
  <c r="AG61" i="41"/>
  <c r="AH61" i="41" s="1"/>
  <c r="U61" i="41"/>
  <c r="V61" i="41" s="1"/>
  <c r="I61" i="41"/>
  <c r="J61" i="41" s="1"/>
  <c r="AG61" i="40"/>
  <c r="AH61" i="40" s="1"/>
  <c r="I61" i="40"/>
  <c r="J61" i="40" s="1"/>
  <c r="O61" i="42"/>
  <c r="P61" i="42" s="1"/>
  <c r="AD61" i="40"/>
  <c r="AE61" i="40" s="1"/>
  <c r="F61" i="40"/>
  <c r="G61" i="40" s="1"/>
  <c r="AD61" i="43"/>
  <c r="AE61" i="43" s="1"/>
  <c r="R61" i="43"/>
  <c r="S61" i="43" s="1"/>
  <c r="F61" i="43"/>
  <c r="G61" i="43" s="1"/>
  <c r="AJ61" i="41"/>
  <c r="AK61" i="41" s="1"/>
  <c r="AA61" i="40"/>
  <c r="AB61" i="40" s="1"/>
  <c r="I61" i="39"/>
  <c r="J61" i="39" s="1"/>
  <c r="R61" i="38"/>
  <c r="S61" i="38" s="1"/>
  <c r="AJ61" i="37"/>
  <c r="AK61" i="37" s="1"/>
  <c r="F61" i="37"/>
  <c r="G61" i="37" s="1"/>
  <c r="AD61" i="41"/>
  <c r="AE61" i="41" s="1"/>
  <c r="O61" i="40"/>
  <c r="P61" i="40" s="1"/>
  <c r="AA61" i="39"/>
  <c r="AB61" i="39" s="1"/>
  <c r="AJ61" i="38"/>
  <c r="AK61" i="38" s="1"/>
  <c r="O61" i="38"/>
  <c r="P61" i="38" s="1"/>
  <c r="AG61" i="37"/>
  <c r="AH61" i="37" s="1"/>
  <c r="O61" i="37"/>
  <c r="P61" i="37" s="1"/>
  <c r="L61" i="42"/>
  <c r="M61" i="42" s="1"/>
  <c r="C61" i="40"/>
  <c r="D61" i="40" s="1"/>
  <c r="X61" i="39"/>
  <c r="Y61" i="39" s="1"/>
  <c r="AG61" i="38"/>
  <c r="AH61" i="38" s="1"/>
  <c r="AD61" i="37"/>
  <c r="AE61" i="37" s="1"/>
  <c r="AJ61" i="48"/>
  <c r="AK61" i="48" s="1"/>
  <c r="L61" i="48"/>
  <c r="M61" i="48" s="1"/>
  <c r="U61" i="48"/>
  <c r="V61" i="48" s="1"/>
  <c r="R61" i="48"/>
  <c r="S61" i="48" s="1"/>
  <c r="AJ61" i="47"/>
  <c r="AK61" i="47" s="1"/>
  <c r="X61" i="47"/>
  <c r="Y61" i="47" s="1"/>
  <c r="L61" i="47"/>
  <c r="M61" i="47" s="1"/>
  <c r="AD61" i="48"/>
  <c r="AE61" i="48" s="1"/>
  <c r="AA61" i="48"/>
  <c r="AB61" i="48" s="1"/>
  <c r="AA61" i="47"/>
  <c r="AB61" i="47" s="1"/>
  <c r="C61" i="47"/>
  <c r="D61" i="47" s="1"/>
  <c r="L61" i="46"/>
  <c r="M61" i="46" s="1"/>
  <c r="AG61" i="46"/>
  <c r="AH61" i="46" s="1"/>
  <c r="R61" i="46"/>
  <c r="S61" i="46" s="1"/>
  <c r="AJ61" i="46"/>
  <c r="AK61" i="46" s="1"/>
  <c r="U61" i="47"/>
  <c r="V61" i="47" s="1"/>
  <c r="I61" i="46"/>
  <c r="J61" i="46" s="1"/>
  <c r="AA61" i="46"/>
  <c r="AB61" i="46" s="1"/>
  <c r="AG61" i="45"/>
  <c r="AH61" i="45" s="1"/>
  <c r="O61" i="45"/>
  <c r="P61" i="45" s="1"/>
  <c r="AJ61" i="44"/>
  <c r="AK61" i="44" s="1"/>
  <c r="R61" i="44"/>
  <c r="S61" i="44" s="1"/>
  <c r="L61" i="45"/>
  <c r="M61" i="45" s="1"/>
  <c r="AG61" i="44"/>
  <c r="AH61" i="44" s="1"/>
  <c r="O61" i="44"/>
  <c r="P61" i="44" s="1"/>
  <c r="AD61" i="45"/>
  <c r="AE61" i="45" s="1"/>
  <c r="U61" i="44"/>
  <c r="V61" i="44" s="1"/>
  <c r="C61" i="44"/>
  <c r="D61" i="44" s="1"/>
  <c r="AA61" i="45"/>
  <c r="AB61" i="45" s="1"/>
  <c r="AD61" i="44"/>
  <c r="AE61" i="44" s="1"/>
  <c r="AG61" i="42"/>
  <c r="AH61" i="42" s="1"/>
  <c r="I61" i="42"/>
  <c r="J61" i="42" s="1"/>
  <c r="X61" i="40"/>
  <c r="Y61" i="40" s="1"/>
  <c r="AG61" i="43"/>
  <c r="AH61" i="43" s="1"/>
  <c r="U61" i="43"/>
  <c r="V61" i="43" s="1"/>
  <c r="I61" i="43"/>
  <c r="J61" i="43" s="1"/>
  <c r="AD61" i="42"/>
  <c r="AE61" i="42" s="1"/>
  <c r="F61" i="42"/>
  <c r="G61" i="42" s="1"/>
  <c r="AA61" i="41"/>
  <c r="AB61" i="41" s="1"/>
  <c r="O61" i="41"/>
  <c r="P61" i="41" s="1"/>
  <c r="C61" i="41"/>
  <c r="D61" i="41" s="1"/>
  <c r="U61" i="40"/>
  <c r="V61" i="40" s="1"/>
  <c r="AA61" i="42"/>
  <c r="AB61" i="42" s="1"/>
  <c r="C61" i="42"/>
  <c r="D61" i="42" s="1"/>
  <c r="R61" i="40"/>
  <c r="S61" i="40" s="1"/>
  <c r="AJ61" i="43"/>
  <c r="AK61" i="43" s="1"/>
  <c r="X61" i="43"/>
  <c r="Y61" i="43" s="1"/>
  <c r="L61" i="43"/>
  <c r="M61" i="43" s="1"/>
  <c r="AJ61" i="42"/>
  <c r="AK61" i="42" s="1"/>
  <c r="L61" i="41"/>
  <c r="M61" i="41" s="1"/>
  <c r="R61" i="39"/>
  <c r="S61" i="39" s="1"/>
  <c r="AA61" i="38"/>
  <c r="AB61" i="38" s="1"/>
  <c r="F61" i="38"/>
  <c r="G61" i="38" s="1"/>
  <c r="R61" i="37"/>
  <c r="S61" i="37" s="1"/>
  <c r="X61" i="42"/>
  <c r="Y61" i="42" s="1"/>
  <c r="F61" i="41"/>
  <c r="G61" i="41" s="1"/>
  <c r="AJ61" i="39"/>
  <c r="AK61" i="39" s="1"/>
  <c r="F61" i="39"/>
  <c r="G61" i="39" s="1"/>
  <c r="X61" i="38"/>
  <c r="Y61" i="38" s="1"/>
  <c r="C61" i="38"/>
  <c r="D61" i="38" s="1"/>
  <c r="X61" i="37"/>
  <c r="Y61" i="37" s="1"/>
  <c r="C61" i="37"/>
  <c r="D61" i="37" s="1"/>
  <c r="X61" i="41"/>
  <c r="Y61" i="41" s="1"/>
  <c r="AG61" i="39"/>
  <c r="AH61" i="39" s="1"/>
  <c r="O61" i="39"/>
  <c r="P61" i="39" s="1"/>
  <c r="L61" i="38"/>
  <c r="M61" i="38" s="1"/>
  <c r="U61" i="37"/>
  <c r="V61" i="37" s="1"/>
  <c r="R61" i="41"/>
  <c r="S61" i="41" s="1"/>
  <c r="U61" i="39"/>
  <c r="V61" i="39" s="1"/>
  <c r="C61" i="39"/>
  <c r="D61" i="39" s="1"/>
  <c r="U61" i="38"/>
  <c r="V61" i="38" s="1"/>
  <c r="AA61" i="37"/>
  <c r="AB61" i="37" s="1"/>
  <c r="AG61" i="36"/>
  <c r="AH61" i="36" s="1"/>
  <c r="U61" i="36"/>
  <c r="V61" i="36" s="1"/>
  <c r="I61" i="36"/>
  <c r="J61" i="36" s="1"/>
  <c r="AG61" i="35"/>
  <c r="AH61" i="35" s="1"/>
  <c r="I61" i="35"/>
  <c r="J61" i="35" s="1"/>
  <c r="U61" i="34"/>
  <c r="V61" i="34" s="1"/>
  <c r="AD61" i="36"/>
  <c r="AE61" i="36" s="1"/>
  <c r="R61" i="36"/>
  <c r="S61" i="36" s="1"/>
  <c r="F61" i="36"/>
  <c r="G61" i="36" s="1"/>
  <c r="U61" i="35"/>
  <c r="V61" i="35" s="1"/>
  <c r="AJ61" i="34"/>
  <c r="AK61" i="34" s="1"/>
  <c r="O61" i="34"/>
  <c r="P61" i="34" s="1"/>
  <c r="AJ61" i="35"/>
  <c r="AK61" i="35" s="1"/>
  <c r="L67" i="48"/>
  <c r="M67" i="48" s="1"/>
  <c r="AG67" i="19"/>
  <c r="AH67" i="19" s="1"/>
  <c r="O45" i="47"/>
  <c r="P45" i="47" s="1"/>
  <c r="X45" i="48"/>
  <c r="Y45" i="48" s="1"/>
  <c r="AD45" i="47"/>
  <c r="AE45" i="47" s="1"/>
  <c r="I45" i="47"/>
  <c r="J45" i="47" s="1"/>
  <c r="F45" i="45"/>
  <c r="G45" i="45" s="1"/>
  <c r="O45" i="44"/>
  <c r="P45" i="44" s="1"/>
  <c r="AA45" i="45"/>
  <c r="AB45" i="45" s="1"/>
  <c r="AG45" i="43"/>
  <c r="AH45" i="43" s="1"/>
  <c r="I45" i="42"/>
  <c r="J45" i="42" s="1"/>
  <c r="R45" i="42"/>
  <c r="S45" i="42" s="1"/>
  <c r="AJ45" i="41"/>
  <c r="AK45" i="41" s="1"/>
  <c r="R45" i="39"/>
  <c r="S45" i="39" s="1"/>
  <c r="F45" i="41"/>
  <c r="G45" i="41" s="1"/>
  <c r="O45" i="42"/>
  <c r="P45" i="42" s="1"/>
  <c r="O45" i="39"/>
  <c r="P45" i="39" s="1"/>
  <c r="R45" i="40"/>
  <c r="S45" i="40" s="1"/>
  <c r="AA45" i="36"/>
  <c r="AB45" i="36" s="1"/>
  <c r="AG45" i="34"/>
  <c r="AH45" i="34" s="1"/>
  <c r="L45" i="37"/>
  <c r="M45" i="37" s="1"/>
  <c r="U45" i="35"/>
  <c r="V45" i="35" s="1"/>
  <c r="AJ45" i="34"/>
  <c r="AK45" i="34" s="1"/>
  <c r="X45" i="34"/>
  <c r="Y45" i="34" s="1"/>
  <c r="AD45" i="31"/>
  <c r="AE45" i="31" s="1"/>
  <c r="U45" i="34"/>
  <c r="V45" i="34" s="1"/>
  <c r="I45" i="33"/>
  <c r="J45" i="33" s="1"/>
  <c r="R45" i="32"/>
  <c r="S45" i="32" s="1"/>
  <c r="AA45" i="31"/>
  <c r="AB45" i="31" s="1"/>
  <c r="O45" i="34"/>
  <c r="P45" i="34" s="1"/>
  <c r="X45" i="35"/>
  <c r="Y45" i="35" s="1"/>
  <c r="C45" i="33"/>
  <c r="D45" i="33" s="1"/>
  <c r="O45" i="32"/>
  <c r="P45" i="32" s="1"/>
  <c r="O45" i="31"/>
  <c r="P45" i="31" s="1"/>
  <c r="AG45" i="28"/>
  <c r="AH45" i="28" s="1"/>
  <c r="AD45" i="27"/>
  <c r="AE45" i="27" s="1"/>
  <c r="F45" i="27"/>
  <c r="G45" i="27" s="1"/>
  <c r="R45" i="31"/>
  <c r="S45" i="31" s="1"/>
  <c r="AA45" i="29"/>
  <c r="AB45" i="29" s="1"/>
  <c r="C45" i="29"/>
  <c r="D45" i="29" s="1"/>
  <c r="X45" i="26"/>
  <c r="Y45" i="26" s="1"/>
  <c r="L45" i="25"/>
  <c r="M45" i="25" s="1"/>
  <c r="X45" i="30"/>
  <c r="Y45" i="30" s="1"/>
  <c r="U45" i="28"/>
  <c r="V45" i="28" s="1"/>
  <c r="AA45" i="27"/>
  <c r="AB45" i="27" s="1"/>
  <c r="O45" i="27"/>
  <c r="P45" i="27" s="1"/>
  <c r="C45" i="27"/>
  <c r="D45" i="27" s="1"/>
  <c r="U45" i="26"/>
  <c r="V45" i="26" s="1"/>
  <c r="AG45" i="25"/>
  <c r="AH45" i="25" s="1"/>
  <c r="I45" i="25"/>
  <c r="J45" i="25" s="1"/>
  <c r="AG45" i="30"/>
  <c r="AH45" i="30" s="1"/>
  <c r="L45" i="30"/>
  <c r="M45" i="30" s="1"/>
  <c r="AD45" i="29"/>
  <c r="AE45" i="29" s="1"/>
  <c r="R45" i="29"/>
  <c r="S45" i="29" s="1"/>
  <c r="F45" i="29"/>
  <c r="G45" i="29" s="1"/>
  <c r="AA45" i="28"/>
  <c r="AB45" i="28" s="1"/>
  <c r="C45" i="28"/>
  <c r="D45" i="28" s="1"/>
  <c r="X45" i="25"/>
  <c r="Y45" i="25" s="1"/>
  <c r="O45" i="22"/>
  <c r="P45" i="22" s="1"/>
  <c r="L45" i="21"/>
  <c r="M45" i="21" s="1"/>
  <c r="AA45" i="20"/>
  <c r="AB45" i="20" s="1"/>
  <c r="C45" i="20"/>
  <c r="D45" i="20" s="1"/>
  <c r="U45" i="19"/>
  <c r="V45" i="19" s="1"/>
  <c r="U45" i="25"/>
  <c r="V45" i="25" s="1"/>
  <c r="AJ45" i="24"/>
  <c r="AK45" i="24" s="1"/>
  <c r="X45" i="24"/>
  <c r="Y45" i="24" s="1"/>
  <c r="L45" i="24"/>
  <c r="M45" i="24" s="1"/>
  <c r="AD45" i="22"/>
  <c r="AE45" i="22" s="1"/>
  <c r="F45" i="22"/>
  <c r="G45" i="22" s="1"/>
  <c r="AA45" i="21"/>
  <c r="AB45" i="21" s="1"/>
  <c r="I45" i="21"/>
  <c r="J45" i="21" s="1"/>
  <c r="R45" i="20"/>
  <c r="S45" i="20" s="1"/>
  <c r="R45" i="19"/>
  <c r="S45" i="19" s="1"/>
  <c r="AD45" i="26"/>
  <c r="AE45" i="26" s="1"/>
  <c r="R45" i="26"/>
  <c r="S45" i="26" s="1"/>
  <c r="AG45" i="24"/>
  <c r="AH45" i="24" s="1"/>
  <c r="U45" i="24"/>
  <c r="V45" i="24" s="1"/>
  <c r="I45" i="24"/>
  <c r="J45" i="24" s="1"/>
  <c r="AG45" i="22"/>
  <c r="AH45" i="22" s="1"/>
  <c r="I45" i="22"/>
  <c r="J45" i="22" s="1"/>
  <c r="C45" i="21"/>
  <c r="D45" i="21" s="1"/>
  <c r="U45" i="20"/>
  <c r="V45" i="20" s="1"/>
  <c r="AD45" i="19"/>
  <c r="AE45" i="19" s="1"/>
  <c r="F45" i="19"/>
  <c r="G45" i="19" s="1"/>
  <c r="F45" i="21"/>
  <c r="G45" i="21" s="1"/>
  <c r="AA45" i="18"/>
  <c r="AB45" i="18" s="1"/>
  <c r="AA45" i="48"/>
  <c r="AB45" i="48" s="1"/>
  <c r="C45" i="48"/>
  <c r="D45" i="48" s="1"/>
  <c r="AD45" i="48"/>
  <c r="AE45" i="48" s="1"/>
  <c r="L45" i="47"/>
  <c r="M45" i="47" s="1"/>
  <c r="L45" i="48"/>
  <c r="M45" i="48" s="1"/>
  <c r="U45" i="46"/>
  <c r="V45" i="46" s="1"/>
  <c r="AA45" i="46"/>
  <c r="AB45" i="46" s="1"/>
  <c r="AA45" i="47"/>
  <c r="AB45" i="47" s="1"/>
  <c r="AG45" i="46"/>
  <c r="AH45" i="46" s="1"/>
  <c r="X45" i="45"/>
  <c r="Y45" i="45" s="1"/>
  <c r="R45" i="44"/>
  <c r="S45" i="44" s="1"/>
  <c r="C45" i="45"/>
  <c r="D45" i="45" s="1"/>
  <c r="I45" i="45"/>
  <c r="J45" i="45" s="1"/>
  <c r="C45" i="44"/>
  <c r="D45" i="44" s="1"/>
  <c r="AG45" i="44"/>
  <c r="AH45" i="44" s="1"/>
  <c r="X45" i="42"/>
  <c r="Y45" i="42" s="1"/>
  <c r="U45" i="43"/>
  <c r="V45" i="43" s="1"/>
  <c r="AG45" i="42"/>
  <c r="AH45" i="42" s="1"/>
  <c r="AA45" i="41"/>
  <c r="AB45" i="41" s="1"/>
  <c r="C45" i="41"/>
  <c r="D45" i="41" s="1"/>
  <c r="AJ45" i="43"/>
  <c r="AK45" i="43" s="1"/>
  <c r="L45" i="43"/>
  <c r="M45" i="43" s="1"/>
  <c r="AG45" i="40"/>
  <c r="AH45" i="40" s="1"/>
  <c r="AD45" i="39"/>
  <c r="AE45" i="39" s="1"/>
  <c r="F45" i="39"/>
  <c r="G45" i="39" s="1"/>
  <c r="AA45" i="42"/>
  <c r="AB45" i="42" s="1"/>
  <c r="O45" i="40"/>
  <c r="P45" i="40" s="1"/>
  <c r="O45" i="38"/>
  <c r="P45" i="38" s="1"/>
  <c r="AJ45" i="40"/>
  <c r="AK45" i="40" s="1"/>
  <c r="AA45" i="39"/>
  <c r="AB45" i="39" s="1"/>
  <c r="C45" i="39"/>
  <c r="D45" i="39" s="1"/>
  <c r="R45" i="41"/>
  <c r="S45" i="41" s="1"/>
  <c r="AD45" i="38"/>
  <c r="AE45" i="38" s="1"/>
  <c r="F45" i="37"/>
  <c r="G45" i="37" s="1"/>
  <c r="O45" i="36"/>
  <c r="P45" i="36" s="1"/>
  <c r="AA45" i="35"/>
  <c r="AB45" i="35" s="1"/>
  <c r="I45" i="34"/>
  <c r="J45" i="34" s="1"/>
  <c r="AG45" i="37"/>
  <c r="AH45" i="37" s="1"/>
  <c r="AJ45" i="36"/>
  <c r="AK45" i="36" s="1"/>
  <c r="L45" i="36"/>
  <c r="M45" i="36" s="1"/>
  <c r="C45" i="35"/>
  <c r="D45" i="35" s="1"/>
  <c r="AD45" i="35"/>
  <c r="AE45" i="35" s="1"/>
  <c r="L45" i="34"/>
  <c r="M45" i="34" s="1"/>
  <c r="O45" i="35"/>
  <c r="P45" i="35" s="1"/>
  <c r="AG45" i="33"/>
  <c r="AH45" i="33" s="1"/>
  <c r="L45" i="33"/>
  <c r="M45" i="33" s="1"/>
  <c r="U45" i="31"/>
  <c r="V45" i="31" s="1"/>
  <c r="F45" i="35"/>
  <c r="G45" i="35" s="1"/>
  <c r="F45" i="34"/>
  <c r="G45" i="34" s="1"/>
  <c r="R45" i="33"/>
  <c r="S45" i="33" s="1"/>
  <c r="AJ45" i="32"/>
  <c r="AK45" i="32" s="1"/>
  <c r="X45" i="32"/>
  <c r="Y45" i="32" s="1"/>
  <c r="L45" i="32"/>
  <c r="M45" i="32" s="1"/>
  <c r="AJ45" i="31"/>
  <c r="AK45" i="31" s="1"/>
  <c r="L45" i="31"/>
  <c r="M45" i="31" s="1"/>
  <c r="AG45" i="35"/>
  <c r="AH45" i="35" s="1"/>
  <c r="AA45" i="33"/>
  <c r="AB45" i="33" s="1"/>
  <c r="F45" i="33"/>
  <c r="G45" i="33" s="1"/>
  <c r="AD45" i="34"/>
  <c r="AE45" i="34" s="1"/>
  <c r="X45" i="33"/>
  <c r="Y45" i="33" s="1"/>
  <c r="AG45" i="32"/>
  <c r="AH45" i="32" s="1"/>
  <c r="U45" i="32"/>
  <c r="V45" i="32" s="1"/>
  <c r="I45" i="32"/>
  <c r="J45" i="32" s="1"/>
  <c r="X45" i="31"/>
  <c r="Y45" i="31" s="1"/>
  <c r="AD45" i="30"/>
  <c r="AE45" i="30" s="1"/>
  <c r="I45" i="30"/>
  <c r="J45" i="30" s="1"/>
  <c r="R45" i="28"/>
  <c r="S45" i="28" s="1"/>
  <c r="AJ45" i="27"/>
  <c r="AK45" i="27" s="1"/>
  <c r="X45" i="27"/>
  <c r="Y45" i="27" s="1"/>
  <c r="L45" i="27"/>
  <c r="M45" i="27" s="1"/>
  <c r="AA45" i="26"/>
  <c r="AB45" i="26" s="1"/>
  <c r="F45" i="26"/>
  <c r="G45" i="26" s="1"/>
  <c r="AA45" i="30"/>
  <c r="AB45" i="30" s="1"/>
  <c r="AG45" i="29"/>
  <c r="AH45" i="29" s="1"/>
  <c r="U45" i="29"/>
  <c r="V45" i="29" s="1"/>
  <c r="I45" i="29"/>
  <c r="J45" i="29" s="1"/>
  <c r="X45" i="28"/>
  <c r="Y45" i="28" s="1"/>
  <c r="AJ45" i="26"/>
  <c r="AK45" i="26" s="1"/>
  <c r="C45" i="26"/>
  <c r="D45" i="26" s="1"/>
  <c r="AA45" i="25"/>
  <c r="AB45" i="25" s="1"/>
  <c r="C45" i="25"/>
  <c r="D45" i="25" s="1"/>
  <c r="AJ45" i="30"/>
  <c r="AK45" i="30" s="1"/>
  <c r="O45" i="30"/>
  <c r="P45" i="30" s="1"/>
  <c r="AD45" i="28"/>
  <c r="AE45" i="28" s="1"/>
  <c r="F45" i="28"/>
  <c r="G45" i="28" s="1"/>
  <c r="AG45" i="48"/>
  <c r="AH45" i="48" s="1"/>
  <c r="U45" i="48"/>
  <c r="V45" i="48" s="1"/>
  <c r="I45" i="48"/>
  <c r="J45" i="48" s="1"/>
  <c r="X45" i="47"/>
  <c r="Y45" i="47" s="1"/>
  <c r="F45" i="47"/>
  <c r="G45" i="47" s="1"/>
  <c r="R45" i="48"/>
  <c r="S45" i="48" s="1"/>
  <c r="AG45" i="47"/>
  <c r="AH45" i="47" s="1"/>
  <c r="C45" i="47"/>
  <c r="D45" i="47" s="1"/>
  <c r="U45" i="47"/>
  <c r="V45" i="47" s="1"/>
  <c r="AJ45" i="47"/>
  <c r="AK45" i="47" s="1"/>
  <c r="AD45" i="46"/>
  <c r="AE45" i="46" s="1"/>
  <c r="F45" i="46"/>
  <c r="G45" i="46" s="1"/>
  <c r="AJ45" i="46"/>
  <c r="AK45" i="46" s="1"/>
  <c r="L45" i="46"/>
  <c r="M45" i="46" s="1"/>
  <c r="AJ45" i="48"/>
  <c r="AK45" i="48" s="1"/>
  <c r="I45" i="46"/>
  <c r="J45" i="46" s="1"/>
  <c r="X45" i="46"/>
  <c r="Y45" i="46" s="1"/>
  <c r="R45" i="46"/>
  <c r="S45" i="46" s="1"/>
  <c r="AG45" i="45"/>
  <c r="AH45" i="45" s="1"/>
  <c r="O45" i="45"/>
  <c r="P45" i="45" s="1"/>
  <c r="AD45" i="44"/>
  <c r="AE45" i="44" s="1"/>
  <c r="F45" i="44"/>
  <c r="G45" i="44" s="1"/>
  <c r="L45" i="45"/>
  <c r="M45" i="45" s="1"/>
  <c r="AA45" i="44"/>
  <c r="AB45" i="44" s="1"/>
  <c r="AD45" i="45"/>
  <c r="AE45" i="45" s="1"/>
  <c r="AJ45" i="44"/>
  <c r="AK45" i="44" s="1"/>
  <c r="L45" i="44"/>
  <c r="M45" i="44" s="1"/>
  <c r="AJ45" i="45"/>
  <c r="AK45" i="45" s="1"/>
  <c r="R45" i="45"/>
  <c r="S45" i="45" s="1"/>
  <c r="U45" i="44"/>
  <c r="V45" i="44" s="1"/>
  <c r="AJ45" i="42"/>
  <c r="AK45" i="42" s="1"/>
  <c r="L45" i="42"/>
  <c r="M45" i="42" s="1"/>
  <c r="AA45" i="43"/>
  <c r="AB45" i="43" s="1"/>
  <c r="O45" i="43"/>
  <c r="P45" i="43" s="1"/>
  <c r="C45" i="43"/>
  <c r="D45" i="43" s="1"/>
  <c r="U45" i="42"/>
  <c r="V45" i="42" s="1"/>
  <c r="AG45" i="41"/>
  <c r="AH45" i="41" s="1"/>
  <c r="U45" i="41"/>
  <c r="V45" i="41" s="1"/>
  <c r="I45" i="41"/>
  <c r="J45" i="41" s="1"/>
  <c r="AD45" i="42"/>
  <c r="AE45" i="42" s="1"/>
  <c r="F45" i="42"/>
  <c r="G45" i="42" s="1"/>
  <c r="AD45" i="43"/>
  <c r="AE45" i="43" s="1"/>
  <c r="R45" i="43"/>
  <c r="S45" i="43" s="1"/>
  <c r="F45" i="43"/>
  <c r="G45" i="43" s="1"/>
  <c r="L45" i="41"/>
  <c r="M45" i="41" s="1"/>
  <c r="X45" i="40"/>
  <c r="Y45" i="40" s="1"/>
  <c r="AJ45" i="39"/>
  <c r="AK45" i="39" s="1"/>
  <c r="X45" i="39"/>
  <c r="Y45" i="39" s="1"/>
  <c r="L45" i="39"/>
  <c r="M45" i="39" s="1"/>
  <c r="AA45" i="38"/>
  <c r="AB45" i="38" s="1"/>
  <c r="F45" i="38"/>
  <c r="G45" i="38" s="1"/>
  <c r="AD45" i="41"/>
  <c r="AE45" i="41" s="1"/>
  <c r="AD45" i="40"/>
  <c r="AE45" i="40" s="1"/>
  <c r="F45" i="40"/>
  <c r="G45" i="40" s="1"/>
  <c r="X45" i="38"/>
  <c r="Y45" i="38" s="1"/>
  <c r="C45" i="38"/>
  <c r="D45" i="38" s="1"/>
  <c r="X45" i="41"/>
  <c r="Y45" i="41" s="1"/>
  <c r="U45" i="40"/>
  <c r="V45" i="40" s="1"/>
  <c r="AG45" i="39"/>
  <c r="AH45" i="39" s="1"/>
  <c r="U45" i="39"/>
  <c r="V45" i="39" s="1"/>
  <c r="I45" i="39"/>
  <c r="J45" i="39" s="1"/>
  <c r="AG45" i="38"/>
  <c r="AH45" i="38" s="1"/>
  <c r="C45" i="42"/>
  <c r="D45" i="42" s="1"/>
  <c r="AA45" i="40"/>
  <c r="AB45" i="40" s="1"/>
  <c r="C45" i="40"/>
  <c r="D45" i="40" s="1"/>
  <c r="U45" i="38"/>
  <c r="V45" i="38" s="1"/>
  <c r="R45" i="37"/>
  <c r="S45" i="37" s="1"/>
  <c r="AG45" i="36"/>
  <c r="AH45" i="36" s="1"/>
  <c r="U45" i="36"/>
  <c r="V45" i="36" s="1"/>
  <c r="I45" i="36"/>
  <c r="J45" i="36" s="1"/>
  <c r="AJ45" i="35"/>
  <c r="AK45" i="35" s="1"/>
  <c r="R45" i="35"/>
  <c r="S45" i="35" s="1"/>
  <c r="R45" i="34"/>
  <c r="S45" i="34" s="1"/>
  <c r="AJ45" i="37"/>
  <c r="AK45" i="37" s="1"/>
  <c r="O45" i="37"/>
  <c r="P45" i="37" s="1"/>
  <c r="X45" i="37"/>
  <c r="Y45" i="37" s="1"/>
  <c r="C45" i="37"/>
  <c r="D45" i="37" s="1"/>
  <c r="AD45" i="36"/>
  <c r="AE45" i="36" s="1"/>
  <c r="R45" i="36"/>
  <c r="S45" i="36" s="1"/>
  <c r="F45" i="36"/>
  <c r="G45" i="36" s="1"/>
  <c r="L45" i="35"/>
  <c r="M45" i="35" s="1"/>
  <c r="AD45" i="37"/>
  <c r="AE45" i="37" s="1"/>
  <c r="I45" i="37"/>
  <c r="J45" i="37" s="1"/>
  <c r="I45" i="35"/>
  <c r="J45" i="35" s="1"/>
  <c r="AA45" i="34"/>
  <c r="AB45" i="34" s="1"/>
  <c r="F67" i="36"/>
  <c r="G67" i="36" s="1"/>
  <c r="I67" i="10"/>
  <c r="J67" i="10" s="1"/>
  <c r="AD67" i="27"/>
  <c r="AE67" i="27" s="1"/>
  <c r="I67" i="43"/>
  <c r="J67" i="43" s="1"/>
  <c r="AA44" i="48"/>
  <c r="AB44" i="48" s="1"/>
  <c r="O44" i="48"/>
  <c r="P44" i="48" s="1"/>
  <c r="C44" i="48"/>
  <c r="D44" i="48" s="1"/>
  <c r="L44" i="47"/>
  <c r="M44" i="47" s="1"/>
  <c r="AD44" i="48"/>
  <c r="AE44" i="48" s="1"/>
  <c r="F44" i="48"/>
  <c r="G44" i="48" s="1"/>
  <c r="U44" i="47"/>
  <c r="V44" i="47" s="1"/>
  <c r="AJ44" i="47"/>
  <c r="AK44" i="47" s="1"/>
  <c r="O44" i="47"/>
  <c r="P44" i="47" s="1"/>
  <c r="R44" i="46"/>
  <c r="S44" i="46" s="1"/>
  <c r="AJ44" i="48"/>
  <c r="AK44" i="48" s="1"/>
  <c r="I44" i="47"/>
  <c r="J44" i="47" s="1"/>
  <c r="O44" i="46"/>
  <c r="P44" i="46" s="1"/>
  <c r="AD44" i="46"/>
  <c r="AE44" i="46" s="1"/>
  <c r="L44" i="46"/>
  <c r="M44" i="46" s="1"/>
  <c r="U44" i="46"/>
  <c r="V44" i="46" s="1"/>
  <c r="F44" i="47"/>
  <c r="G44" i="47" s="1"/>
  <c r="C44" i="46"/>
  <c r="D44" i="46" s="1"/>
  <c r="L44" i="45"/>
  <c r="M44" i="45" s="1"/>
  <c r="AA44" i="44"/>
  <c r="AB44" i="44" s="1"/>
  <c r="C44" i="44"/>
  <c r="D44" i="44" s="1"/>
  <c r="I44" i="45"/>
  <c r="J44" i="45" s="1"/>
  <c r="X44" i="44"/>
  <c r="Y44" i="44" s="1"/>
  <c r="AJ44" i="45"/>
  <c r="AK44" i="45" s="1"/>
  <c r="R44" i="45"/>
  <c r="S44" i="45" s="1"/>
  <c r="O44" i="44"/>
  <c r="P44" i="44" s="1"/>
  <c r="AG44" i="45"/>
  <c r="AH44" i="45" s="1"/>
  <c r="O44" i="45"/>
  <c r="P44" i="45" s="1"/>
  <c r="AJ44" i="44"/>
  <c r="AK44" i="44" s="1"/>
  <c r="L44" i="44"/>
  <c r="M44" i="44" s="1"/>
  <c r="X44" i="42"/>
  <c r="Y44" i="42" s="1"/>
  <c r="AG44" i="43"/>
  <c r="AH44" i="43" s="1"/>
  <c r="U44" i="43"/>
  <c r="V44" i="43" s="1"/>
  <c r="I44" i="43"/>
  <c r="J44" i="43" s="1"/>
  <c r="AG44" i="42"/>
  <c r="AH44" i="42" s="1"/>
  <c r="I44" i="42"/>
  <c r="J44" i="42" s="1"/>
  <c r="AA44" i="41"/>
  <c r="AB44" i="41" s="1"/>
  <c r="O44" i="41"/>
  <c r="P44" i="41" s="1"/>
  <c r="C44" i="41"/>
  <c r="D44" i="41" s="1"/>
  <c r="R44" i="42"/>
  <c r="S44" i="42" s="1"/>
  <c r="AJ44" i="43"/>
  <c r="AK44" i="43" s="1"/>
  <c r="X44" i="43"/>
  <c r="Y44" i="43" s="1"/>
  <c r="L44" i="43"/>
  <c r="M44" i="43" s="1"/>
  <c r="AA44" i="42"/>
  <c r="AB44" i="42" s="1"/>
  <c r="AJ44" i="40"/>
  <c r="AK44" i="40" s="1"/>
  <c r="L44" i="40"/>
  <c r="M44" i="40" s="1"/>
  <c r="AD44" i="39"/>
  <c r="AE44" i="39" s="1"/>
  <c r="R44" i="39"/>
  <c r="S44" i="39" s="1"/>
  <c r="F44" i="39"/>
  <c r="G44" i="39" s="1"/>
  <c r="U44" i="38"/>
  <c r="V44" i="38" s="1"/>
  <c r="R44" i="41"/>
  <c r="S44" i="41" s="1"/>
  <c r="R44" i="40"/>
  <c r="S44" i="40" s="1"/>
  <c r="AD44" i="38"/>
  <c r="AE44" i="38" s="1"/>
  <c r="I44" i="38"/>
  <c r="J44" i="38" s="1"/>
  <c r="AJ44" i="41"/>
  <c r="AK44" i="41" s="1"/>
  <c r="AG44" i="40"/>
  <c r="AH44" i="40" s="1"/>
  <c r="I44" i="40"/>
  <c r="J44" i="40" s="1"/>
  <c r="AA44" i="39"/>
  <c r="AB44" i="39" s="1"/>
  <c r="O44" i="39"/>
  <c r="P44" i="39" s="1"/>
  <c r="C44" i="39"/>
  <c r="D44" i="39" s="1"/>
  <c r="AA44" i="38"/>
  <c r="AB44" i="38" s="1"/>
  <c r="F44" i="38"/>
  <c r="G44" i="38" s="1"/>
  <c r="F44" i="41"/>
  <c r="G44" i="41" s="1"/>
  <c r="O44" i="40"/>
  <c r="P44" i="40" s="1"/>
  <c r="X44" i="38"/>
  <c r="Y44" i="38" s="1"/>
  <c r="C44" i="38"/>
  <c r="D44" i="38" s="1"/>
  <c r="U44" i="37"/>
  <c r="V44" i="37" s="1"/>
  <c r="AG44" i="36"/>
  <c r="AH44" i="36" s="1"/>
  <c r="U44" i="36"/>
  <c r="V44" i="36" s="1"/>
  <c r="I44" i="36"/>
  <c r="J44" i="36" s="1"/>
  <c r="AG44" i="35"/>
  <c r="AH44" i="35" s="1"/>
  <c r="O44" i="35"/>
  <c r="P44" i="35" s="1"/>
  <c r="AD44" i="34"/>
  <c r="AE44" i="34" s="1"/>
  <c r="F44" i="34"/>
  <c r="G44" i="34" s="1"/>
  <c r="R44" i="37"/>
  <c r="S44" i="37" s="1"/>
  <c r="AA44" i="37"/>
  <c r="AB44" i="37" s="1"/>
  <c r="AJ44" i="36"/>
  <c r="AK44" i="36" s="1"/>
  <c r="X44" i="36"/>
  <c r="Y44" i="36" s="1"/>
  <c r="L44" i="36"/>
  <c r="M44" i="36" s="1"/>
  <c r="AD44" i="35"/>
  <c r="AE44" i="35" s="1"/>
  <c r="AJ44" i="37"/>
  <c r="AK44" i="37" s="1"/>
  <c r="O44" i="37"/>
  <c r="P44" i="37" s="1"/>
  <c r="AJ44" i="35"/>
  <c r="AK44" i="35" s="1"/>
  <c r="R44" i="35"/>
  <c r="S44" i="35" s="1"/>
  <c r="O44" i="34"/>
  <c r="P44" i="34" s="1"/>
  <c r="U44" i="48"/>
  <c r="V44" i="48" s="1"/>
  <c r="AG44" i="47"/>
  <c r="AH44" i="47" s="1"/>
  <c r="R44" i="48"/>
  <c r="S44" i="48" s="1"/>
  <c r="L44" i="48"/>
  <c r="M44" i="48" s="1"/>
  <c r="AG44" i="46"/>
  <c r="AH44" i="46" s="1"/>
  <c r="AA44" i="47"/>
  <c r="AB44" i="47" s="1"/>
  <c r="X44" i="48"/>
  <c r="Y44" i="48" s="1"/>
  <c r="X44" i="47"/>
  <c r="Y44" i="47" s="1"/>
  <c r="AJ44" i="46"/>
  <c r="AK44" i="46" s="1"/>
  <c r="C44" i="45"/>
  <c r="D44" i="45" s="1"/>
  <c r="AD44" i="45"/>
  <c r="AE44" i="45" s="1"/>
  <c r="I44" i="44"/>
  <c r="J44" i="44" s="1"/>
  <c r="AD44" i="44"/>
  <c r="AE44" i="44" s="1"/>
  <c r="X44" i="45"/>
  <c r="Y44" i="45" s="1"/>
  <c r="U44" i="44"/>
  <c r="V44" i="44" s="1"/>
  <c r="L44" i="42"/>
  <c r="M44" i="42" s="1"/>
  <c r="O44" i="43"/>
  <c r="P44" i="43" s="1"/>
  <c r="U44" i="42"/>
  <c r="V44" i="42" s="1"/>
  <c r="U44" i="41"/>
  <c r="V44" i="41" s="1"/>
  <c r="AD44" i="42"/>
  <c r="AE44" i="42" s="1"/>
  <c r="AD44" i="43"/>
  <c r="AE44" i="43" s="1"/>
  <c r="F44" i="43"/>
  <c r="G44" i="43" s="1"/>
  <c r="U44" i="40"/>
  <c r="V44" i="40" s="1"/>
  <c r="X44" i="39"/>
  <c r="Y44" i="39" s="1"/>
  <c r="AG44" i="38"/>
  <c r="AH44" i="38" s="1"/>
  <c r="AA44" i="40"/>
  <c r="AB44" i="40" s="1"/>
  <c r="R44" i="38"/>
  <c r="S44" i="38" s="1"/>
  <c r="L44" i="41"/>
  <c r="M44" i="41" s="1"/>
  <c r="AG44" i="39"/>
  <c r="AH44" i="39" s="1"/>
  <c r="I44" i="39"/>
  <c r="J44" i="39" s="1"/>
  <c r="O44" i="38"/>
  <c r="P44" i="38" s="1"/>
  <c r="AD44" i="40"/>
  <c r="AE44" i="40" s="1"/>
  <c r="L44" i="38"/>
  <c r="M44" i="38" s="1"/>
  <c r="L44" i="37"/>
  <c r="M44" i="37" s="1"/>
  <c r="O44" i="36"/>
  <c r="P44" i="36" s="1"/>
  <c r="X44" i="35"/>
  <c r="Y44" i="35" s="1"/>
  <c r="U44" i="34"/>
  <c r="V44" i="34" s="1"/>
  <c r="I44" i="37"/>
  <c r="J44" i="37" s="1"/>
  <c r="AD44" i="36"/>
  <c r="AE44" i="36" s="1"/>
  <c r="F44" i="36"/>
  <c r="G44" i="36" s="1"/>
  <c r="X44" i="37"/>
  <c r="Y44" i="37" s="1"/>
  <c r="AA44" i="35"/>
  <c r="AB44" i="35" s="1"/>
  <c r="L44" i="35"/>
  <c r="M44" i="35" s="1"/>
  <c r="L44" i="34"/>
  <c r="M44" i="34" s="1"/>
  <c r="O44" i="33"/>
  <c r="P44" i="33" s="1"/>
  <c r="AG44" i="31"/>
  <c r="AH44" i="31" s="1"/>
  <c r="I44" i="31"/>
  <c r="J44" i="31" s="1"/>
  <c r="I44" i="34"/>
  <c r="J44" i="34" s="1"/>
  <c r="X44" i="33"/>
  <c r="Y44" i="33" s="1"/>
  <c r="AJ44" i="32"/>
  <c r="AK44" i="32" s="1"/>
  <c r="X44" i="32"/>
  <c r="Y44" i="32" s="1"/>
  <c r="L44" i="32"/>
  <c r="M44" i="32" s="1"/>
  <c r="X44" i="31"/>
  <c r="Y44" i="31" s="1"/>
  <c r="AJ44" i="34"/>
  <c r="AK44" i="34" s="1"/>
  <c r="AD44" i="33"/>
  <c r="AE44" i="33" s="1"/>
  <c r="I44" i="33"/>
  <c r="J44" i="33" s="1"/>
  <c r="AG44" i="34"/>
  <c r="AH44" i="34" s="1"/>
  <c r="AA44" i="33"/>
  <c r="AB44" i="33" s="1"/>
  <c r="F44" i="33"/>
  <c r="G44" i="33" s="1"/>
  <c r="AA44" i="32"/>
  <c r="AB44" i="32" s="1"/>
  <c r="O44" i="32"/>
  <c r="P44" i="32" s="1"/>
  <c r="C44" i="32"/>
  <c r="D44" i="32" s="1"/>
  <c r="AA44" i="31"/>
  <c r="AB44" i="31" s="1"/>
  <c r="C44" i="31"/>
  <c r="D44" i="31" s="1"/>
  <c r="AG44" i="30"/>
  <c r="AH44" i="30" s="1"/>
  <c r="L44" i="30"/>
  <c r="M44" i="30" s="1"/>
  <c r="AD44" i="28"/>
  <c r="AE44" i="28" s="1"/>
  <c r="F44" i="28"/>
  <c r="G44" i="28" s="1"/>
  <c r="AD44" i="27"/>
  <c r="AE44" i="27" s="1"/>
  <c r="R44" i="27"/>
  <c r="S44" i="27" s="1"/>
  <c r="F44" i="27"/>
  <c r="G44" i="27" s="1"/>
  <c r="U44" i="26"/>
  <c r="V44" i="26" s="1"/>
  <c r="U44" i="31"/>
  <c r="V44" i="31" s="1"/>
  <c r="U44" i="30"/>
  <c r="V44" i="30" s="1"/>
  <c r="AG44" i="29"/>
  <c r="AH44" i="29" s="1"/>
  <c r="U44" i="29"/>
  <c r="V44" i="29" s="1"/>
  <c r="I44" i="29"/>
  <c r="J44" i="29" s="1"/>
  <c r="AJ44" i="28"/>
  <c r="AK44" i="28" s="1"/>
  <c r="L44" i="28"/>
  <c r="M44" i="28" s="1"/>
  <c r="AA44" i="26"/>
  <c r="AB44" i="26" s="1"/>
  <c r="F44" i="26"/>
  <c r="G44" i="26" s="1"/>
  <c r="O44" i="25"/>
  <c r="P44" i="25" s="1"/>
  <c r="F44" i="30"/>
  <c r="G44" i="30" s="1"/>
  <c r="R44" i="28"/>
  <c r="S44" i="28" s="1"/>
  <c r="AG44" i="27"/>
  <c r="AH44" i="27" s="1"/>
  <c r="U44" i="27"/>
  <c r="V44" i="27" s="1"/>
  <c r="I44" i="27"/>
  <c r="J44" i="27" s="1"/>
  <c r="AJ44" i="26"/>
  <c r="AK44" i="26" s="1"/>
  <c r="C44" i="26"/>
  <c r="D44" i="26" s="1"/>
  <c r="U44" i="25"/>
  <c r="V44" i="25" s="1"/>
  <c r="F44" i="31"/>
  <c r="G44" i="31" s="1"/>
  <c r="AA44" i="30"/>
  <c r="AB44" i="30" s="1"/>
  <c r="AJ44" i="29"/>
  <c r="AK44" i="29" s="1"/>
  <c r="X44" i="29"/>
  <c r="Y44" i="29" s="1"/>
  <c r="L44" i="29"/>
  <c r="M44" i="29" s="1"/>
  <c r="X44" i="28"/>
  <c r="Y44" i="28" s="1"/>
  <c r="AA44" i="25"/>
  <c r="AB44" i="25" s="1"/>
  <c r="AJ44" i="22"/>
  <c r="AK44" i="22" s="1"/>
  <c r="L44" i="22"/>
  <c r="M44" i="22" s="1"/>
  <c r="AJ44" i="21"/>
  <c r="AK44" i="21" s="1"/>
  <c r="L44" i="21"/>
  <c r="M44" i="21" s="1"/>
  <c r="AG44" i="20"/>
  <c r="AH44" i="20" s="1"/>
  <c r="U44" i="20"/>
  <c r="V44" i="20" s="1"/>
  <c r="I44" i="20"/>
  <c r="J44" i="20" s="1"/>
  <c r="AG44" i="19"/>
  <c r="AH44" i="19" s="1"/>
  <c r="I44" i="19"/>
  <c r="J44" i="19" s="1"/>
  <c r="I44" i="25"/>
  <c r="J44" i="25" s="1"/>
  <c r="AD44" i="24"/>
  <c r="AE44" i="24" s="1"/>
  <c r="R44" i="24"/>
  <c r="S44" i="24" s="1"/>
  <c r="F44" i="24"/>
  <c r="G44" i="24" s="1"/>
  <c r="AG44" i="22"/>
  <c r="AH44" i="22" s="1"/>
  <c r="I44" i="22"/>
  <c r="J44" i="22" s="1"/>
  <c r="R44" i="21"/>
  <c r="S44" i="21" s="1"/>
  <c r="AD44" i="19"/>
  <c r="AE44" i="19" s="1"/>
  <c r="F44" i="19"/>
  <c r="G44" i="19" s="1"/>
  <c r="AJ44" i="25"/>
  <c r="AK44" i="25" s="1"/>
  <c r="L44" i="26"/>
  <c r="M44" i="26" s="1"/>
  <c r="R44" i="25"/>
  <c r="S44" i="25" s="1"/>
  <c r="AA44" i="24"/>
  <c r="AB44" i="24" s="1"/>
  <c r="O44" i="24"/>
  <c r="P44" i="24" s="1"/>
  <c r="C44" i="24"/>
  <c r="D44" i="24" s="1"/>
  <c r="AD44" i="22"/>
  <c r="AE44" i="22" s="1"/>
  <c r="F44" i="22"/>
  <c r="G44" i="22" s="1"/>
  <c r="U44" i="21"/>
  <c r="V44" i="21" s="1"/>
  <c r="O44" i="22"/>
  <c r="P44" i="22" s="1"/>
  <c r="L44" i="20"/>
  <c r="M44" i="20" s="1"/>
  <c r="AJ44" i="18"/>
  <c r="AK44" i="18" s="1"/>
  <c r="F44" i="18"/>
  <c r="G44" i="18" s="1"/>
  <c r="L44" i="17"/>
  <c r="M44" i="17" s="1"/>
  <c r="AJ44" i="16"/>
  <c r="AK44" i="16" s="1"/>
  <c r="I44" i="16"/>
  <c r="J44" i="16" s="1"/>
  <c r="AA44" i="15"/>
  <c r="AB44" i="15" s="1"/>
  <c r="AJ44" i="13"/>
  <c r="AK44" i="13" s="1"/>
  <c r="L44" i="13"/>
  <c r="M44" i="13" s="1"/>
  <c r="U44" i="12"/>
  <c r="V44" i="12" s="1"/>
  <c r="AG44" i="10"/>
  <c r="AH44" i="10" s="1"/>
  <c r="I44" i="10"/>
  <c r="J44" i="10" s="1"/>
  <c r="I44" i="12"/>
  <c r="J44" i="12" s="1"/>
  <c r="AD44" i="20"/>
  <c r="AE44" i="20" s="1"/>
  <c r="AJ44" i="19"/>
  <c r="AK44" i="19" s="1"/>
  <c r="AG44" i="18"/>
  <c r="AH44" i="18" s="1"/>
  <c r="C44" i="18"/>
  <c r="D44" i="18" s="1"/>
  <c r="U44" i="17"/>
  <c r="V44" i="17" s="1"/>
  <c r="X44" i="16"/>
  <c r="Y44" i="16" s="1"/>
  <c r="F44" i="16"/>
  <c r="G44" i="16" s="1"/>
  <c r="X44" i="15"/>
  <c r="Y44" i="15" s="1"/>
  <c r="AG44" i="13"/>
  <c r="AH44" i="13" s="1"/>
  <c r="I44" i="13"/>
  <c r="J44" i="13" s="1"/>
  <c r="R44" i="12"/>
  <c r="S44" i="12" s="1"/>
  <c r="AJ45" i="11"/>
  <c r="AK45" i="11" s="1"/>
  <c r="X45" i="11"/>
  <c r="Y45" i="11" s="1"/>
  <c r="L45" i="11"/>
  <c r="M45" i="11" s="1"/>
  <c r="AD44" i="10"/>
  <c r="AE44" i="10" s="1"/>
  <c r="F44" i="10"/>
  <c r="G44" i="10" s="1"/>
  <c r="AA44" i="9"/>
  <c r="AB44" i="9" s="1"/>
  <c r="O44" i="9"/>
  <c r="P44" i="9" s="1"/>
  <c r="C44" i="9"/>
  <c r="D44" i="9" s="1"/>
  <c r="X44" i="21"/>
  <c r="Y44" i="21" s="1"/>
  <c r="R44" i="19"/>
  <c r="S44" i="19" s="1"/>
  <c r="AD44" i="18"/>
  <c r="AE44" i="18" s="1"/>
  <c r="L44" i="18"/>
  <c r="M44" i="18" s="1"/>
  <c r="AA44" i="17"/>
  <c r="AB44" i="17" s="1"/>
  <c r="AJ44" i="6"/>
  <c r="AK44" i="6" s="1"/>
  <c r="U44" i="6"/>
  <c r="V44" i="6" s="1"/>
  <c r="AA44" i="6"/>
  <c r="AB44" i="6" s="1"/>
  <c r="R44" i="6"/>
  <c r="S44" i="6" s="1"/>
  <c r="F44" i="6"/>
  <c r="G44" i="6" s="1"/>
  <c r="X44" i="6"/>
  <c r="Y44" i="6" s="1"/>
  <c r="C67" i="10"/>
  <c r="D67" i="10" s="1"/>
  <c r="X67" i="27"/>
  <c r="Y67" i="27" s="1"/>
  <c r="AG67" i="32"/>
  <c r="AH67" i="32" s="1"/>
  <c r="X67" i="37"/>
  <c r="Y67" i="37" s="1"/>
  <c r="U67" i="46"/>
  <c r="V67" i="46" s="1"/>
  <c r="L44" i="10"/>
  <c r="M44" i="10" s="1"/>
  <c r="O44" i="17"/>
  <c r="P44" i="17" s="1"/>
  <c r="I45" i="11"/>
  <c r="J45" i="11" s="1"/>
  <c r="F44" i="12"/>
  <c r="G44" i="12" s="1"/>
  <c r="I44" i="15"/>
  <c r="J44" i="15" s="1"/>
  <c r="X44" i="22"/>
  <c r="Y44" i="22" s="1"/>
  <c r="AA45" i="11"/>
  <c r="AB45" i="11" s="1"/>
  <c r="R44" i="9"/>
  <c r="S44" i="9" s="1"/>
  <c r="AJ44" i="10"/>
  <c r="AK44" i="10" s="1"/>
  <c r="O44" i="12"/>
  <c r="P44" i="12" s="1"/>
  <c r="AG44" i="17"/>
  <c r="AH44" i="17" s="1"/>
  <c r="L44" i="19"/>
  <c r="M44" i="19" s="1"/>
  <c r="AJ44" i="9"/>
  <c r="AK44" i="9" s="1"/>
  <c r="AA44" i="13"/>
  <c r="AB44" i="13" s="1"/>
  <c r="R44" i="16"/>
  <c r="S44" i="16" s="1"/>
  <c r="AA44" i="18"/>
  <c r="AB44" i="18" s="1"/>
  <c r="C44" i="10"/>
  <c r="D44" i="10" s="1"/>
  <c r="F44" i="13"/>
  <c r="G44" i="13" s="1"/>
  <c r="AD44" i="13"/>
  <c r="AE44" i="13" s="1"/>
  <c r="L44" i="15"/>
  <c r="M44" i="15" s="1"/>
  <c r="AD44" i="15"/>
  <c r="AE44" i="15" s="1"/>
  <c r="L44" i="16"/>
  <c r="M44" i="16" s="1"/>
  <c r="AG44" i="16"/>
  <c r="AH44" i="16" s="1"/>
  <c r="AJ44" i="17"/>
  <c r="AK44" i="17" s="1"/>
  <c r="C44" i="19"/>
  <c r="D44" i="19" s="1"/>
  <c r="AA44" i="10"/>
  <c r="AB44" i="10" s="1"/>
  <c r="U44" i="9"/>
  <c r="V44" i="9" s="1"/>
  <c r="R44" i="10"/>
  <c r="S44" i="10" s="1"/>
  <c r="R45" i="11"/>
  <c r="S45" i="11" s="1"/>
  <c r="C44" i="12"/>
  <c r="D44" i="12" s="1"/>
  <c r="U44" i="13"/>
  <c r="V44" i="13" s="1"/>
  <c r="O44" i="15"/>
  <c r="P44" i="15" s="1"/>
  <c r="O44" i="16"/>
  <c r="P44" i="16" s="1"/>
  <c r="AD44" i="17"/>
  <c r="AE44" i="17" s="1"/>
  <c r="U44" i="19"/>
  <c r="V44" i="19" s="1"/>
  <c r="O44" i="10"/>
  <c r="P44" i="10" s="1"/>
  <c r="U44" i="10"/>
  <c r="V44" i="10" s="1"/>
  <c r="AJ44" i="12"/>
  <c r="AK44" i="12" s="1"/>
  <c r="F44" i="15"/>
  <c r="G44" i="15" s="1"/>
  <c r="AA44" i="16"/>
  <c r="AB44" i="16" s="1"/>
  <c r="X44" i="17"/>
  <c r="Y44" i="17" s="1"/>
  <c r="AA44" i="19"/>
  <c r="AB44" i="19" s="1"/>
  <c r="F44" i="21"/>
  <c r="G44" i="21" s="1"/>
  <c r="U44" i="22"/>
  <c r="V44" i="22" s="1"/>
  <c r="U44" i="24"/>
  <c r="V44" i="24" s="1"/>
  <c r="AG44" i="25"/>
  <c r="AH44" i="25" s="1"/>
  <c r="X44" i="26"/>
  <c r="Y44" i="26" s="1"/>
  <c r="I44" i="21"/>
  <c r="J44" i="21" s="1"/>
  <c r="R44" i="22"/>
  <c r="S44" i="22" s="1"/>
  <c r="X44" i="24"/>
  <c r="Y44" i="24" s="1"/>
  <c r="AG44" i="26"/>
  <c r="AH44" i="26" s="1"/>
  <c r="C44" i="20"/>
  <c r="D44" i="20" s="1"/>
  <c r="AA44" i="20"/>
  <c r="AB44" i="20" s="1"/>
  <c r="AA44" i="21"/>
  <c r="AB44" i="21" s="1"/>
  <c r="AA44" i="22"/>
  <c r="AB44" i="22" s="1"/>
  <c r="L44" i="25"/>
  <c r="M44" i="25" s="1"/>
  <c r="F44" i="29"/>
  <c r="G44" i="29" s="1"/>
  <c r="AD44" i="29"/>
  <c r="AE44" i="29" s="1"/>
  <c r="AJ44" i="30"/>
  <c r="AK44" i="30" s="1"/>
  <c r="AD44" i="25"/>
  <c r="AE44" i="25" s="1"/>
  <c r="C44" i="27"/>
  <c r="D44" i="27" s="1"/>
  <c r="AA44" i="27"/>
  <c r="AB44" i="27" s="1"/>
  <c r="AG44" i="28"/>
  <c r="AH44" i="28" s="1"/>
  <c r="X44" i="25"/>
  <c r="Y44" i="25" s="1"/>
  <c r="C44" i="28"/>
  <c r="D44" i="28" s="1"/>
  <c r="C44" i="29"/>
  <c r="D44" i="29" s="1"/>
  <c r="AA44" i="29"/>
  <c r="AB44" i="29" s="1"/>
  <c r="AD44" i="30"/>
  <c r="AE44" i="30" s="1"/>
  <c r="AD44" i="26"/>
  <c r="AE44" i="26" s="1"/>
  <c r="X44" i="27"/>
  <c r="Y44" i="27" s="1"/>
  <c r="U44" i="28"/>
  <c r="V44" i="28" s="1"/>
  <c r="X44" i="30"/>
  <c r="Y44" i="30" s="1"/>
  <c r="L44" i="31"/>
  <c r="M44" i="31" s="1"/>
  <c r="I44" i="32"/>
  <c r="J44" i="32" s="1"/>
  <c r="AG44" i="32"/>
  <c r="AH44" i="32" s="1"/>
  <c r="R44" i="34"/>
  <c r="S44" i="34" s="1"/>
  <c r="U44" i="33"/>
  <c r="V44" i="33" s="1"/>
  <c r="O44" i="31"/>
  <c r="P44" i="31" s="1"/>
  <c r="R44" i="32"/>
  <c r="S44" i="32" s="1"/>
  <c r="L44" i="33"/>
  <c r="M44" i="33" s="1"/>
  <c r="C44" i="35"/>
  <c r="D44" i="35" s="1"/>
  <c r="C44" i="33"/>
  <c r="D44" i="33" s="1"/>
  <c r="AA44" i="34"/>
  <c r="AB44" i="34" s="1"/>
  <c r="C44" i="37"/>
  <c r="D44" i="37" s="1"/>
  <c r="R44" i="36"/>
  <c r="S44" i="36" s="1"/>
  <c r="AD44" i="37"/>
  <c r="AE44" i="37" s="1"/>
  <c r="C44" i="36"/>
  <c r="D44" i="36" s="1"/>
  <c r="AG44" i="37"/>
  <c r="AH44" i="37" s="1"/>
  <c r="AD44" i="41"/>
  <c r="AE44" i="41" s="1"/>
  <c r="U44" i="39"/>
  <c r="V44" i="39" s="1"/>
  <c r="C44" i="42"/>
  <c r="D44" i="42" s="1"/>
  <c r="O44" i="42"/>
  <c r="P44" i="42" s="1"/>
  <c r="AJ44" i="39"/>
  <c r="AK44" i="39" s="1"/>
  <c r="R44" i="43"/>
  <c r="S44" i="43" s="1"/>
  <c r="I44" i="41"/>
  <c r="J44" i="41" s="1"/>
  <c r="C44" i="43"/>
  <c r="D44" i="43" s="1"/>
  <c r="AJ44" i="42"/>
  <c r="AK44" i="42" s="1"/>
  <c r="F44" i="44"/>
  <c r="G44" i="44" s="1"/>
  <c r="AG44" i="44"/>
  <c r="AH44" i="44" s="1"/>
  <c r="U44" i="45"/>
  <c r="V44" i="45" s="1"/>
  <c r="AA44" i="46"/>
  <c r="AB44" i="46" s="1"/>
  <c r="I44" i="46"/>
  <c r="J44" i="46" s="1"/>
  <c r="AD44" i="47"/>
  <c r="AE44" i="47" s="1"/>
  <c r="I44" i="48"/>
  <c r="J44" i="48" s="1"/>
  <c r="I67" i="15"/>
  <c r="J67" i="15" s="1"/>
  <c r="L67" i="15"/>
  <c r="M67" i="15" s="1"/>
  <c r="F67" i="19"/>
  <c r="G67" i="19" s="1"/>
  <c r="U67" i="24"/>
  <c r="V67" i="24" s="1"/>
  <c r="AG67" i="25"/>
  <c r="AH67" i="25" s="1"/>
  <c r="U67" i="25"/>
  <c r="V67" i="25" s="1"/>
  <c r="C67" i="31"/>
  <c r="D67" i="31" s="1"/>
  <c r="AA67" i="36"/>
  <c r="AB67" i="36" s="1"/>
  <c r="O67" i="39"/>
  <c r="P67" i="39" s="1"/>
  <c r="C67" i="44"/>
  <c r="D67" i="44" s="1"/>
  <c r="AA67" i="47"/>
  <c r="AB67" i="47" s="1"/>
  <c r="U67" i="15"/>
  <c r="V67" i="15" s="1"/>
  <c r="U67" i="20"/>
  <c r="V67" i="20" s="1"/>
  <c r="AA67" i="20"/>
  <c r="AB67" i="20" s="1"/>
  <c r="AG67" i="24"/>
  <c r="AH67" i="24" s="1"/>
  <c r="I67" i="28"/>
  <c r="J67" i="28" s="1"/>
  <c r="U67" i="26"/>
  <c r="V67" i="26" s="1"/>
  <c r="R67" i="31"/>
  <c r="S67" i="31" s="1"/>
  <c r="AA67" i="39"/>
  <c r="AB67" i="39" s="1"/>
  <c r="AJ67" i="41"/>
  <c r="AK67" i="41" s="1"/>
  <c r="L67" i="44"/>
  <c r="M67" i="44" s="1"/>
  <c r="O67" i="48"/>
  <c r="P67" i="48" s="1"/>
  <c r="R67" i="6"/>
  <c r="S67" i="6" s="1"/>
  <c r="AJ67" i="6"/>
  <c r="AK67" i="6" s="1"/>
  <c r="O67" i="13"/>
  <c r="P67" i="13" s="1"/>
  <c r="I67" i="9"/>
  <c r="J67" i="9" s="1"/>
  <c r="AJ67" i="13"/>
  <c r="AK67" i="13" s="1"/>
  <c r="AA67" i="24"/>
  <c r="AB67" i="24" s="1"/>
  <c r="R67" i="27"/>
  <c r="S67" i="27" s="1"/>
  <c r="F67" i="32"/>
  <c r="G67" i="32" s="1"/>
  <c r="X67" i="34"/>
  <c r="Y67" i="34" s="1"/>
  <c r="O67" i="37"/>
  <c r="P67" i="37" s="1"/>
  <c r="C67" i="41"/>
  <c r="D67" i="41" s="1"/>
  <c r="O67" i="46"/>
  <c r="P67" i="46" s="1"/>
  <c r="F56" i="47"/>
  <c r="G56" i="47" s="1"/>
  <c r="R67" i="10"/>
  <c r="S67" i="10" s="1"/>
  <c r="C67" i="9"/>
  <c r="D67" i="9" s="1"/>
  <c r="AG67" i="13"/>
  <c r="AH67" i="13" s="1"/>
  <c r="X67" i="10"/>
  <c r="Y67" i="10" s="1"/>
  <c r="AA67" i="21"/>
  <c r="AB67" i="21" s="1"/>
  <c r="F67" i="22"/>
  <c r="G67" i="22" s="1"/>
  <c r="AG67" i="21"/>
  <c r="AH67" i="21" s="1"/>
  <c r="U67" i="30"/>
  <c r="V67" i="30" s="1"/>
  <c r="F67" i="24"/>
  <c r="G67" i="24" s="1"/>
  <c r="L67" i="25"/>
  <c r="M67" i="25" s="1"/>
  <c r="AA67" i="30"/>
  <c r="AB67" i="30" s="1"/>
  <c r="I67" i="31"/>
  <c r="J67" i="31" s="1"/>
  <c r="I67" i="34"/>
  <c r="J67" i="34" s="1"/>
  <c r="AG67" i="35"/>
  <c r="AH67" i="35" s="1"/>
  <c r="U67" i="37"/>
  <c r="V67" i="37" s="1"/>
  <c r="AJ67" i="38"/>
  <c r="AK67" i="38" s="1"/>
  <c r="O67" i="42"/>
  <c r="P67" i="42" s="1"/>
  <c r="AJ67" i="40"/>
  <c r="AK67" i="40" s="1"/>
  <c r="U67" i="45"/>
  <c r="V67" i="45" s="1"/>
  <c r="C67" i="46"/>
  <c r="D67" i="46" s="1"/>
  <c r="X67" i="48"/>
  <c r="Y67" i="48" s="1"/>
  <c r="AA56" i="13"/>
  <c r="AB56" i="13" s="1"/>
  <c r="AG67" i="6"/>
  <c r="AH67" i="6" s="1"/>
  <c r="AA67" i="13"/>
  <c r="AB67" i="13" s="1"/>
  <c r="X68" i="11"/>
  <c r="Y68" i="11" s="1"/>
  <c r="AJ67" i="16"/>
  <c r="AK67" i="16" s="1"/>
  <c r="U67" i="13"/>
  <c r="V67" i="13" s="1"/>
  <c r="O67" i="21"/>
  <c r="P67" i="21" s="1"/>
  <c r="AJ67" i="15"/>
  <c r="AK67" i="15" s="1"/>
  <c r="AG67" i="22"/>
  <c r="AH67" i="22" s="1"/>
  <c r="O67" i="20"/>
  <c r="P67" i="20" s="1"/>
  <c r="AJ67" i="18"/>
  <c r="AK67" i="18" s="1"/>
  <c r="I67" i="30"/>
  <c r="J67" i="30" s="1"/>
  <c r="R67" i="28"/>
  <c r="S67" i="28" s="1"/>
  <c r="C67" i="29"/>
  <c r="D67" i="29" s="1"/>
  <c r="R67" i="30"/>
  <c r="S67" i="30" s="1"/>
  <c r="C67" i="33"/>
  <c r="D67" i="33" s="1"/>
  <c r="I67" i="33"/>
  <c r="J67" i="33" s="1"/>
  <c r="R67" i="35"/>
  <c r="S67" i="35" s="1"/>
  <c r="AJ67" i="39"/>
  <c r="AK67" i="39" s="1"/>
  <c r="U67" i="39"/>
  <c r="V67" i="39" s="1"/>
  <c r="C67" i="42"/>
  <c r="D67" i="42" s="1"/>
  <c r="O67" i="43"/>
  <c r="P67" i="43" s="1"/>
  <c r="F67" i="44"/>
  <c r="G67" i="44" s="1"/>
  <c r="AG67" i="46"/>
  <c r="AH67" i="46" s="1"/>
  <c r="R67" i="48"/>
  <c r="S67" i="48" s="1"/>
  <c r="U67" i="10"/>
  <c r="V67" i="10" s="1"/>
  <c r="I67" i="16"/>
  <c r="J67" i="16" s="1"/>
  <c r="C67" i="19"/>
  <c r="D67" i="19" s="1"/>
  <c r="AA67" i="26"/>
  <c r="AB67" i="26" s="1"/>
  <c r="L67" i="36"/>
  <c r="M67" i="36" s="1"/>
  <c r="L67" i="42"/>
  <c r="M67" i="42" s="1"/>
  <c r="C67" i="48"/>
  <c r="D67" i="48" s="1"/>
  <c r="X67" i="6"/>
  <c r="Y67" i="6" s="1"/>
  <c r="AJ68" i="11"/>
  <c r="AK68" i="11" s="1"/>
  <c r="AD67" i="9"/>
  <c r="AE67" i="9" s="1"/>
  <c r="F67" i="12"/>
  <c r="G67" i="12" s="1"/>
  <c r="R67" i="17"/>
  <c r="S67" i="17" s="1"/>
  <c r="AG67" i="10"/>
  <c r="AH67" i="10" s="1"/>
  <c r="AG67" i="15"/>
  <c r="AH67" i="15" s="1"/>
  <c r="I68" i="11"/>
  <c r="J68" i="11" s="1"/>
  <c r="U67" i="16"/>
  <c r="V67" i="16" s="1"/>
  <c r="L67" i="21"/>
  <c r="M67" i="21" s="1"/>
  <c r="R67" i="22"/>
  <c r="S67" i="22" s="1"/>
  <c r="L67" i="19"/>
  <c r="M67" i="19" s="1"/>
  <c r="O67" i="28"/>
  <c r="P67" i="28" s="1"/>
  <c r="L67" i="26"/>
  <c r="M67" i="26" s="1"/>
  <c r="R67" i="24"/>
  <c r="S67" i="24" s="1"/>
  <c r="O67" i="29"/>
  <c r="P67" i="29" s="1"/>
  <c r="AG67" i="26"/>
  <c r="AH67" i="26" s="1"/>
  <c r="AD67" i="32"/>
  <c r="AE67" i="32" s="1"/>
  <c r="AG67" i="31"/>
  <c r="AH67" i="31" s="1"/>
  <c r="AD67" i="33"/>
  <c r="AE67" i="33" s="1"/>
  <c r="R67" i="36"/>
  <c r="S67" i="36" s="1"/>
  <c r="C67" i="37"/>
  <c r="D67" i="37" s="1"/>
  <c r="I67" i="38"/>
  <c r="J67" i="38" s="1"/>
  <c r="F67" i="41"/>
  <c r="G67" i="41" s="1"/>
  <c r="F67" i="43"/>
  <c r="G67" i="43" s="1"/>
  <c r="O67" i="41"/>
  <c r="P67" i="41" s="1"/>
  <c r="U67" i="42"/>
  <c r="V67" i="42" s="1"/>
  <c r="AD67" i="44"/>
  <c r="AE67" i="44" s="1"/>
  <c r="I67" i="47"/>
  <c r="J67" i="47" s="1"/>
  <c r="F67" i="48"/>
  <c r="G67" i="48" s="1"/>
  <c r="L56" i="30"/>
  <c r="M56" i="30" s="1"/>
  <c r="L56" i="12"/>
  <c r="M56" i="12" s="1"/>
  <c r="F67" i="9"/>
  <c r="G67" i="9" s="1"/>
  <c r="X67" i="15"/>
  <c r="Y67" i="15" s="1"/>
  <c r="F67" i="26"/>
  <c r="G67" i="26" s="1"/>
  <c r="X67" i="31"/>
  <c r="Y67" i="31" s="1"/>
  <c r="AD67" i="37"/>
  <c r="AE67" i="37" s="1"/>
  <c r="I67" i="42"/>
  <c r="J67" i="42" s="1"/>
  <c r="AJ67" i="48"/>
  <c r="AK67" i="48" s="1"/>
  <c r="O67" i="12"/>
  <c r="P67" i="12" s="1"/>
  <c r="L68" i="11"/>
  <c r="M68" i="11" s="1"/>
  <c r="F67" i="13"/>
  <c r="G67" i="13" s="1"/>
  <c r="AA67" i="17"/>
  <c r="AB67" i="17" s="1"/>
  <c r="F68" i="11"/>
  <c r="G68" i="11" s="1"/>
  <c r="F67" i="16"/>
  <c r="G67" i="16" s="1"/>
  <c r="U68" i="11"/>
  <c r="V68" i="11" s="1"/>
  <c r="AD67" i="16"/>
  <c r="AE67" i="16" s="1"/>
  <c r="X67" i="21"/>
  <c r="Y67" i="21" s="1"/>
  <c r="X67" i="22"/>
  <c r="Y67" i="22" s="1"/>
  <c r="AA67" i="19"/>
  <c r="AB67" i="19" s="1"/>
  <c r="X67" i="28"/>
  <c r="Y67" i="28" s="1"/>
  <c r="R67" i="26"/>
  <c r="S67" i="26" s="1"/>
  <c r="X67" i="24"/>
  <c r="Y67" i="24" s="1"/>
  <c r="U67" i="29"/>
  <c r="V67" i="29" s="1"/>
  <c r="I67" i="27"/>
  <c r="J67" i="27" s="1"/>
  <c r="L67" i="33"/>
  <c r="M67" i="33" s="1"/>
  <c r="L67" i="32"/>
  <c r="M67" i="32" s="1"/>
  <c r="F67" i="34"/>
  <c r="G67" i="34" s="1"/>
  <c r="X67" i="36"/>
  <c r="Y67" i="36" s="1"/>
  <c r="L67" i="37"/>
  <c r="M67" i="37" s="1"/>
  <c r="U67" i="38"/>
  <c r="V67" i="38" s="1"/>
  <c r="AD67" i="41"/>
  <c r="AE67" i="41" s="1"/>
  <c r="L67" i="43"/>
  <c r="M67" i="43" s="1"/>
  <c r="U67" i="41"/>
  <c r="V67" i="41" s="1"/>
  <c r="AG67" i="42"/>
  <c r="AH67" i="42" s="1"/>
  <c r="AG67" i="43"/>
  <c r="AH67" i="43" s="1"/>
  <c r="AA67" i="45"/>
  <c r="AB67" i="45" s="1"/>
  <c r="AD67" i="48"/>
  <c r="AE67" i="48" s="1"/>
  <c r="F56" i="25"/>
  <c r="G56" i="25" s="1"/>
  <c r="O68" i="11"/>
  <c r="P68" i="11" s="1"/>
  <c r="AJ67" i="10"/>
  <c r="AK67" i="10" s="1"/>
  <c r="L67" i="22"/>
  <c r="M67" i="22" s="1"/>
  <c r="L67" i="24"/>
  <c r="M67" i="24" s="1"/>
  <c r="R67" i="32"/>
  <c r="S67" i="32" s="1"/>
  <c r="AG67" i="36"/>
  <c r="AH67" i="36" s="1"/>
  <c r="I67" i="41"/>
  <c r="J67" i="41" s="1"/>
  <c r="AJ67" i="46"/>
  <c r="AK67" i="46" s="1"/>
  <c r="AA67" i="10"/>
  <c r="AB67" i="10" s="1"/>
  <c r="L67" i="9"/>
  <c r="M67" i="9" s="1"/>
  <c r="C68" i="11"/>
  <c r="D68" i="11" s="1"/>
  <c r="AG67" i="12"/>
  <c r="AH67" i="12" s="1"/>
  <c r="AJ67" i="17"/>
  <c r="AK67" i="17" s="1"/>
  <c r="L67" i="13"/>
  <c r="M67" i="13" s="1"/>
  <c r="O67" i="19"/>
  <c r="P67" i="19" s="1"/>
  <c r="U67" i="22"/>
  <c r="V67" i="22" s="1"/>
  <c r="I67" i="19"/>
  <c r="J67" i="19" s="1"/>
  <c r="I67" i="21"/>
  <c r="J67" i="21" s="1"/>
  <c r="AD67" i="29"/>
  <c r="AE67" i="29" s="1"/>
  <c r="O67" i="27"/>
  <c r="P67" i="27" s="1"/>
  <c r="AA67" i="25"/>
  <c r="AB67" i="25" s="1"/>
  <c r="AJ67" i="30"/>
  <c r="AK67" i="30" s="1"/>
  <c r="AD67" i="28"/>
  <c r="AE67" i="28" s="1"/>
  <c r="I67" i="32"/>
  <c r="J67" i="32" s="1"/>
  <c r="AA67" i="33"/>
  <c r="AB67" i="33" s="1"/>
  <c r="AA67" i="35"/>
  <c r="AB67" i="35" s="1"/>
  <c r="AJ67" i="34"/>
  <c r="AK67" i="34" s="1"/>
  <c r="AA67" i="38"/>
  <c r="AB67" i="38" s="1"/>
  <c r="X67" i="41"/>
  <c r="Y67" i="41" s="1"/>
  <c r="O67" i="38"/>
  <c r="P67" i="38" s="1"/>
  <c r="R67" i="40"/>
  <c r="S67" i="40" s="1"/>
  <c r="AD67" i="42"/>
  <c r="AE67" i="42" s="1"/>
  <c r="C67" i="45"/>
  <c r="D67" i="45" s="1"/>
  <c r="L67" i="46"/>
  <c r="M67" i="46" s="1"/>
  <c r="I67" i="46"/>
  <c r="J67" i="46" s="1"/>
  <c r="AD67" i="47"/>
  <c r="AE67" i="47" s="1"/>
  <c r="I56" i="25"/>
  <c r="J56" i="25" s="1"/>
  <c r="I67" i="6"/>
  <c r="J67" i="6" s="1"/>
  <c r="C67" i="17"/>
  <c r="D67" i="17" s="1"/>
  <c r="AJ67" i="20"/>
  <c r="AK67" i="20" s="1"/>
  <c r="AJ67" i="27"/>
  <c r="AK67" i="27" s="1"/>
  <c r="I67" i="29"/>
  <c r="J67" i="29" s="1"/>
  <c r="R67" i="33"/>
  <c r="S67" i="33" s="1"/>
  <c r="AD67" i="39"/>
  <c r="AE67" i="39" s="1"/>
  <c r="U67" i="44"/>
  <c r="V67" i="44" s="1"/>
  <c r="AA67" i="12"/>
  <c r="AB67" i="12" s="1"/>
  <c r="AJ67" i="9"/>
  <c r="AK67" i="9" s="1"/>
  <c r="AD67" i="12"/>
  <c r="AE67" i="12" s="1"/>
  <c r="I67" i="13"/>
  <c r="J67" i="13" s="1"/>
  <c r="X67" i="18"/>
  <c r="Y67" i="18" s="1"/>
  <c r="X67" i="13"/>
  <c r="Y67" i="13" s="1"/>
  <c r="AD67" i="20"/>
  <c r="AE67" i="20" s="1"/>
  <c r="AA67" i="22"/>
  <c r="AB67" i="22" s="1"/>
  <c r="R67" i="19"/>
  <c r="S67" i="19" s="1"/>
  <c r="I67" i="24"/>
  <c r="J67" i="24" s="1"/>
  <c r="U67" i="21"/>
  <c r="V67" i="21" s="1"/>
  <c r="AJ67" i="29"/>
  <c r="AK67" i="29" s="1"/>
  <c r="AA67" i="27"/>
  <c r="AB67" i="27" s="1"/>
  <c r="F67" i="27"/>
  <c r="G67" i="27" s="1"/>
  <c r="AD67" i="31"/>
  <c r="AE67" i="31" s="1"/>
  <c r="F67" i="30"/>
  <c r="G67" i="30" s="1"/>
  <c r="U67" i="32"/>
  <c r="V67" i="32" s="1"/>
  <c r="C67" i="34"/>
  <c r="D67" i="34" s="1"/>
  <c r="AJ67" i="35"/>
  <c r="AK67" i="35" s="1"/>
  <c r="I67" i="35"/>
  <c r="J67" i="35" s="1"/>
  <c r="F67" i="39"/>
  <c r="G67" i="39" s="1"/>
  <c r="AJ67" i="42"/>
  <c r="AK67" i="42" s="1"/>
  <c r="X67" i="38"/>
  <c r="Y67" i="38" s="1"/>
  <c r="AD67" i="40"/>
  <c r="AE67" i="40" s="1"/>
  <c r="C67" i="43"/>
  <c r="D67" i="43" s="1"/>
  <c r="L67" i="45"/>
  <c r="M67" i="45" s="1"/>
  <c r="AG67" i="47"/>
  <c r="AH67" i="47" s="1"/>
  <c r="X67" i="46"/>
  <c r="Y67" i="46" s="1"/>
  <c r="AJ67" i="47"/>
  <c r="AK67" i="47" s="1"/>
  <c r="AD56" i="40"/>
  <c r="AE56" i="40" s="1"/>
  <c r="F56" i="12"/>
  <c r="G56" i="12" s="1"/>
  <c r="U67" i="6"/>
  <c r="V67" i="6" s="1"/>
  <c r="F67" i="15"/>
  <c r="G67" i="15" s="1"/>
  <c r="R67" i="15"/>
  <c r="S67" i="15" s="1"/>
  <c r="C67" i="12"/>
  <c r="D67" i="12" s="1"/>
  <c r="R67" i="13"/>
  <c r="S67" i="13" s="1"/>
  <c r="AD67" i="15"/>
  <c r="AE67" i="15" s="1"/>
  <c r="F67" i="18"/>
  <c r="G67" i="18" s="1"/>
  <c r="O67" i="9"/>
  <c r="P67" i="9" s="1"/>
  <c r="R68" i="11"/>
  <c r="S68" i="11" s="1"/>
  <c r="R67" i="16"/>
  <c r="S67" i="16" s="1"/>
  <c r="F67" i="10"/>
  <c r="G67" i="10" s="1"/>
  <c r="AG68" i="11"/>
  <c r="AH68" i="11" s="1"/>
  <c r="F67" i="17"/>
  <c r="G67" i="17" s="1"/>
  <c r="U67" i="19"/>
  <c r="V67" i="19" s="1"/>
  <c r="AJ67" i="21"/>
  <c r="AK67" i="21" s="1"/>
  <c r="AD67" i="25"/>
  <c r="AE67" i="25" s="1"/>
  <c r="X67" i="20"/>
  <c r="Y67" i="20" s="1"/>
  <c r="AD67" i="22"/>
  <c r="AE67" i="22" s="1"/>
  <c r="F67" i="25"/>
  <c r="G67" i="25" s="1"/>
  <c r="AJ67" i="19"/>
  <c r="AK67" i="19" s="1"/>
  <c r="F67" i="29"/>
  <c r="G67" i="29" s="1"/>
  <c r="AD67" i="30"/>
  <c r="AE67" i="30" s="1"/>
  <c r="X67" i="26"/>
  <c r="Y67" i="26" s="1"/>
  <c r="AG67" i="28"/>
  <c r="AH67" i="28" s="1"/>
  <c r="AD67" i="24"/>
  <c r="AE67" i="24" s="1"/>
  <c r="C67" i="28"/>
  <c r="D67" i="28" s="1"/>
  <c r="AA67" i="29"/>
  <c r="AB67" i="29" s="1"/>
  <c r="AJ67" i="25"/>
  <c r="AK67" i="25" s="1"/>
  <c r="U67" i="27"/>
  <c r="V67" i="27" s="1"/>
  <c r="F67" i="31"/>
  <c r="G67" i="31" s="1"/>
  <c r="U67" i="33"/>
  <c r="V67" i="33" s="1"/>
  <c r="X67" i="33"/>
  <c r="Y67" i="33" s="1"/>
  <c r="X67" i="32"/>
  <c r="Y67" i="32" s="1"/>
  <c r="AA67" i="31"/>
  <c r="AB67" i="31" s="1"/>
  <c r="O67" i="34"/>
  <c r="P67" i="34" s="1"/>
  <c r="AG67" i="34"/>
  <c r="AH67" i="34" s="1"/>
  <c r="AD67" i="36"/>
  <c r="AE67" i="36" s="1"/>
  <c r="C67" i="36"/>
  <c r="D67" i="36" s="1"/>
  <c r="AA67" i="37"/>
  <c r="AB67" i="37" s="1"/>
  <c r="O67" i="40"/>
  <c r="P67" i="40" s="1"/>
  <c r="AD67" i="38"/>
  <c r="AE67" i="38" s="1"/>
  <c r="L67" i="38"/>
  <c r="M67" i="38" s="1"/>
  <c r="I67" i="37"/>
  <c r="J67" i="37" s="1"/>
  <c r="X67" i="39"/>
  <c r="Y67" i="39" s="1"/>
  <c r="R67" i="43"/>
  <c r="S67" i="43" s="1"/>
  <c r="AA67" i="42"/>
  <c r="AB67" i="42" s="1"/>
  <c r="AA67" i="41"/>
  <c r="AB67" i="41" s="1"/>
  <c r="U67" i="43"/>
  <c r="V67" i="43" s="1"/>
  <c r="AJ67" i="43"/>
  <c r="AK67" i="43" s="1"/>
  <c r="AA67" i="44"/>
  <c r="AB67" i="44" s="1"/>
  <c r="O67" i="44"/>
  <c r="P67" i="44" s="1"/>
  <c r="AD67" i="46"/>
  <c r="AE67" i="46" s="1"/>
  <c r="AJ67" i="45"/>
  <c r="AK67" i="45" s="1"/>
  <c r="R67" i="46"/>
  <c r="S67" i="46" s="1"/>
  <c r="F67" i="47"/>
  <c r="G67" i="47" s="1"/>
  <c r="I67" i="48"/>
  <c r="J67" i="48" s="1"/>
  <c r="X56" i="18"/>
  <c r="Y56" i="18" s="1"/>
  <c r="F56" i="32"/>
  <c r="G56" i="32" s="1"/>
  <c r="O56" i="32"/>
  <c r="P56" i="32" s="1"/>
  <c r="F67" i="6"/>
  <c r="G67" i="6" s="1"/>
  <c r="AD67" i="6"/>
  <c r="AE67" i="6" s="1"/>
  <c r="AG67" i="16"/>
  <c r="AH67" i="16" s="1"/>
  <c r="I67" i="17"/>
  <c r="J67" i="17" s="1"/>
  <c r="L67" i="16"/>
  <c r="M67" i="16" s="1"/>
  <c r="C67" i="13"/>
  <c r="D67" i="13" s="1"/>
  <c r="AD67" i="13"/>
  <c r="AE67" i="13" s="1"/>
  <c r="C67" i="16"/>
  <c r="D67" i="16" s="1"/>
  <c r="U67" i="18"/>
  <c r="V67" i="18" s="1"/>
  <c r="U67" i="9"/>
  <c r="V67" i="9" s="1"/>
  <c r="AD68" i="11"/>
  <c r="AE68" i="11" s="1"/>
  <c r="AA67" i="16"/>
  <c r="AB67" i="16" s="1"/>
  <c r="AA68" i="11"/>
  <c r="AB68" i="11" s="1"/>
  <c r="L67" i="12"/>
  <c r="M67" i="12" s="1"/>
  <c r="O67" i="17"/>
  <c r="P67" i="17" s="1"/>
  <c r="AD67" i="19"/>
  <c r="AE67" i="19" s="1"/>
  <c r="C67" i="22"/>
  <c r="D67" i="22" s="1"/>
  <c r="I67" i="18"/>
  <c r="J67" i="18" s="1"/>
  <c r="F67" i="21"/>
  <c r="G67" i="21" s="1"/>
  <c r="AJ67" i="22"/>
  <c r="AK67" i="22" s="1"/>
  <c r="C67" i="18"/>
  <c r="D67" i="18" s="1"/>
  <c r="I67" i="20"/>
  <c r="J67" i="20" s="1"/>
  <c r="L67" i="29"/>
  <c r="M67" i="29" s="1"/>
  <c r="O67" i="31"/>
  <c r="P67" i="31" s="1"/>
  <c r="AD67" i="26"/>
  <c r="AE67" i="26" s="1"/>
  <c r="L67" i="30"/>
  <c r="M67" i="30" s="1"/>
  <c r="AJ67" i="24"/>
  <c r="AK67" i="24" s="1"/>
  <c r="L67" i="28"/>
  <c r="M67" i="28" s="1"/>
  <c r="AG67" i="29"/>
  <c r="AH67" i="29" s="1"/>
  <c r="C67" i="26"/>
  <c r="D67" i="26" s="1"/>
  <c r="AG67" i="27"/>
  <c r="AH67" i="27" s="1"/>
  <c r="L67" i="31"/>
  <c r="M67" i="31" s="1"/>
  <c r="AG67" i="33"/>
  <c r="AH67" i="33" s="1"/>
  <c r="AJ67" i="33"/>
  <c r="AK67" i="33" s="1"/>
  <c r="AJ67" i="32"/>
  <c r="AK67" i="32" s="1"/>
  <c r="C67" i="32"/>
  <c r="D67" i="32" s="1"/>
  <c r="AD67" i="34"/>
  <c r="AE67" i="34" s="1"/>
  <c r="F67" i="35"/>
  <c r="G67" i="35" s="1"/>
  <c r="AJ67" i="36"/>
  <c r="AK67" i="36" s="1"/>
  <c r="I67" i="36"/>
  <c r="J67" i="36" s="1"/>
  <c r="AJ67" i="37"/>
  <c r="AK67" i="37" s="1"/>
  <c r="R67" i="41"/>
  <c r="S67" i="41" s="1"/>
  <c r="I67" i="39"/>
  <c r="J67" i="39" s="1"/>
  <c r="AG67" i="38"/>
  <c r="AH67" i="38" s="1"/>
  <c r="R67" i="37"/>
  <c r="S67" i="37" s="1"/>
  <c r="AG67" i="39"/>
  <c r="AH67" i="39" s="1"/>
  <c r="X67" i="43"/>
  <c r="Y67" i="43" s="1"/>
  <c r="I67" i="40"/>
  <c r="J67" i="40" s="1"/>
  <c r="AG67" i="41"/>
  <c r="AH67" i="41" s="1"/>
  <c r="AA67" i="43"/>
  <c r="AB67" i="43" s="1"/>
  <c r="I67" i="44"/>
  <c r="J67" i="44" s="1"/>
  <c r="AJ67" i="44"/>
  <c r="AK67" i="44" s="1"/>
  <c r="X67" i="44"/>
  <c r="Y67" i="44" s="1"/>
  <c r="O67" i="45"/>
  <c r="P67" i="45" s="1"/>
  <c r="F67" i="46"/>
  <c r="G67" i="46" s="1"/>
  <c r="AA67" i="46"/>
  <c r="AB67" i="46" s="1"/>
  <c r="L67" i="47"/>
  <c r="M67" i="47" s="1"/>
  <c r="U67" i="48"/>
  <c r="V67" i="48" s="1"/>
  <c r="AA56" i="24"/>
  <c r="AB56" i="24" s="1"/>
  <c r="R56" i="36"/>
  <c r="S56" i="36" s="1"/>
  <c r="AA67" i="6"/>
  <c r="AB67" i="6" s="1"/>
  <c r="C67" i="6"/>
  <c r="D67" i="6" s="1"/>
  <c r="AG67" i="17"/>
  <c r="AH67" i="17" s="1"/>
  <c r="R67" i="9"/>
  <c r="S67" i="9" s="1"/>
  <c r="O67" i="18"/>
  <c r="P67" i="18" s="1"/>
  <c r="X67" i="17"/>
  <c r="Y67" i="17" s="1"/>
  <c r="O67" i="16"/>
  <c r="P67" i="16" s="1"/>
  <c r="C67" i="21"/>
  <c r="D67" i="21" s="1"/>
  <c r="AA67" i="9"/>
  <c r="AB67" i="9" s="1"/>
  <c r="I67" i="12"/>
  <c r="J67" i="12" s="1"/>
  <c r="L67" i="17"/>
  <c r="M67" i="17" s="1"/>
  <c r="R67" i="12"/>
  <c r="S67" i="12" s="1"/>
  <c r="X67" i="12"/>
  <c r="Y67" i="12" s="1"/>
  <c r="O67" i="15"/>
  <c r="P67" i="15" s="1"/>
  <c r="AD67" i="17"/>
  <c r="AE67" i="17" s="1"/>
  <c r="C67" i="20"/>
  <c r="D67" i="20" s="1"/>
  <c r="I67" i="22"/>
  <c r="J67" i="22" s="1"/>
  <c r="C67" i="24"/>
  <c r="D67" i="24" s="1"/>
  <c r="R67" i="18"/>
  <c r="S67" i="18" s="1"/>
  <c r="R67" i="21"/>
  <c r="S67" i="21" s="1"/>
  <c r="L67" i="18"/>
  <c r="M67" i="18" s="1"/>
  <c r="R67" i="20"/>
  <c r="S67" i="20" s="1"/>
  <c r="O67" i="25"/>
  <c r="P67" i="25" s="1"/>
  <c r="R67" i="29"/>
  <c r="S67" i="29" s="1"/>
  <c r="I67" i="25"/>
  <c r="J67" i="25" s="1"/>
  <c r="AJ67" i="26"/>
  <c r="AK67" i="26" s="1"/>
  <c r="X67" i="30"/>
  <c r="Y67" i="30" s="1"/>
  <c r="C67" i="25"/>
  <c r="D67" i="25" s="1"/>
  <c r="AA67" i="28"/>
  <c r="AB67" i="28" s="1"/>
  <c r="C67" i="30"/>
  <c r="D67" i="30" s="1"/>
  <c r="I67" i="26"/>
  <c r="J67" i="26" s="1"/>
  <c r="F67" i="28"/>
  <c r="G67" i="28" s="1"/>
  <c r="U67" i="31"/>
  <c r="V67" i="31" s="1"/>
  <c r="R67" i="34"/>
  <c r="S67" i="34" s="1"/>
  <c r="AA67" i="34"/>
  <c r="AB67" i="34" s="1"/>
  <c r="F67" i="33"/>
  <c r="G67" i="33" s="1"/>
  <c r="O67" i="32"/>
  <c r="P67" i="32" s="1"/>
  <c r="C67" i="35"/>
  <c r="D67" i="35" s="1"/>
  <c r="U67" i="35"/>
  <c r="V67" i="35" s="1"/>
  <c r="L67" i="34"/>
  <c r="M67" i="34" s="1"/>
  <c r="O67" i="36"/>
  <c r="P67" i="36" s="1"/>
  <c r="F67" i="38"/>
  <c r="G67" i="38" s="1"/>
  <c r="X67" i="42"/>
  <c r="Y67" i="42" s="1"/>
  <c r="R67" i="39"/>
  <c r="S67" i="39" s="1"/>
  <c r="C67" i="39"/>
  <c r="D67" i="39" s="1"/>
  <c r="AG67" i="37"/>
  <c r="AH67" i="37" s="1"/>
  <c r="C67" i="40"/>
  <c r="D67" i="40" s="1"/>
  <c r="AD67" i="43"/>
  <c r="AE67" i="43" s="1"/>
  <c r="U67" i="40"/>
  <c r="V67" i="40" s="1"/>
  <c r="F67" i="42"/>
  <c r="G67" i="42" s="1"/>
  <c r="L67" i="40"/>
  <c r="M67" i="40" s="1"/>
  <c r="R67" i="44"/>
  <c r="S67" i="44" s="1"/>
  <c r="F67" i="45"/>
  <c r="G67" i="45" s="1"/>
  <c r="I67" i="45"/>
  <c r="J67" i="45" s="1"/>
  <c r="X67" i="45"/>
  <c r="Y67" i="45" s="1"/>
  <c r="U67" i="47"/>
  <c r="V67" i="47" s="1"/>
  <c r="C67" i="47"/>
  <c r="D67" i="47" s="1"/>
  <c r="R67" i="47"/>
  <c r="S67" i="47" s="1"/>
  <c r="AG67" i="48"/>
  <c r="AH67" i="48" s="1"/>
  <c r="F56" i="21"/>
  <c r="G56" i="21" s="1"/>
  <c r="AG56" i="38"/>
  <c r="AH56" i="38" s="1"/>
  <c r="L67" i="6"/>
  <c r="M67" i="6" s="1"/>
  <c r="O67" i="6"/>
  <c r="P67" i="6" s="1"/>
  <c r="X67" i="9"/>
  <c r="Y67" i="9" s="1"/>
  <c r="O67" i="10"/>
  <c r="P67" i="10" s="1"/>
  <c r="X67" i="19"/>
  <c r="Y67" i="19" s="1"/>
  <c r="F67" i="20"/>
  <c r="G67" i="20" s="1"/>
  <c r="X67" i="16"/>
  <c r="Y67" i="16" s="1"/>
  <c r="AD67" i="10"/>
  <c r="AE67" i="10" s="1"/>
  <c r="AG67" i="9"/>
  <c r="AH67" i="9" s="1"/>
  <c r="U67" i="12"/>
  <c r="V67" i="12" s="1"/>
  <c r="C67" i="15"/>
  <c r="D67" i="15" s="1"/>
  <c r="U67" i="17"/>
  <c r="V67" i="17" s="1"/>
  <c r="L67" i="10"/>
  <c r="M67" i="10" s="1"/>
  <c r="AJ67" i="12"/>
  <c r="AK67" i="12" s="1"/>
  <c r="AA67" i="15"/>
  <c r="AB67" i="15" s="1"/>
  <c r="AD67" i="18"/>
  <c r="AE67" i="18" s="1"/>
  <c r="L67" i="20"/>
  <c r="M67" i="20" s="1"/>
  <c r="O67" i="22"/>
  <c r="P67" i="22" s="1"/>
  <c r="O67" i="24"/>
  <c r="P67" i="24" s="1"/>
  <c r="AG67" i="18"/>
  <c r="AH67" i="18" s="1"/>
  <c r="AD67" i="21"/>
  <c r="AE67" i="21" s="1"/>
  <c r="AA67" i="18"/>
  <c r="AB67" i="18" s="1"/>
  <c r="AG67" i="20"/>
  <c r="AH67" i="20" s="1"/>
  <c r="L67" i="27"/>
  <c r="M67" i="27" s="1"/>
  <c r="X67" i="29"/>
  <c r="Y67" i="29" s="1"/>
  <c r="X67" i="25"/>
  <c r="Y67" i="25" s="1"/>
  <c r="C67" i="27"/>
  <c r="D67" i="27" s="1"/>
  <c r="AG67" i="30"/>
  <c r="AH67" i="30" s="1"/>
  <c r="R67" i="25"/>
  <c r="S67" i="25" s="1"/>
  <c r="AJ67" i="28"/>
  <c r="AK67" i="28" s="1"/>
  <c r="O67" i="30"/>
  <c r="P67" i="30" s="1"/>
  <c r="O67" i="26"/>
  <c r="P67" i="26" s="1"/>
  <c r="U67" i="28"/>
  <c r="V67" i="28" s="1"/>
  <c r="AJ67" i="31"/>
  <c r="AK67" i="31" s="1"/>
  <c r="O67" i="35"/>
  <c r="P67" i="35" s="1"/>
  <c r="X67" i="35"/>
  <c r="Y67" i="35" s="1"/>
  <c r="O67" i="33"/>
  <c r="P67" i="33" s="1"/>
  <c r="AA67" i="32"/>
  <c r="AB67" i="32" s="1"/>
  <c r="L67" i="35"/>
  <c r="M67" i="35" s="1"/>
  <c r="AD67" i="35"/>
  <c r="AE67" i="35" s="1"/>
  <c r="U67" i="34"/>
  <c r="V67" i="34" s="1"/>
  <c r="U67" i="36"/>
  <c r="V67" i="36" s="1"/>
  <c r="R67" i="38"/>
  <c r="S67" i="38" s="1"/>
  <c r="F67" i="37"/>
  <c r="G67" i="37" s="1"/>
  <c r="AA67" i="40"/>
  <c r="AB67" i="40" s="1"/>
  <c r="L67" i="39"/>
  <c r="M67" i="39" s="1"/>
  <c r="C67" i="38"/>
  <c r="D67" i="38" s="1"/>
  <c r="L67" i="41"/>
  <c r="M67" i="41" s="1"/>
  <c r="F67" i="40"/>
  <c r="G67" i="40" s="1"/>
  <c r="AG67" i="40"/>
  <c r="AH67" i="40" s="1"/>
  <c r="R67" i="42"/>
  <c r="S67" i="42" s="1"/>
  <c r="X67" i="40"/>
  <c r="Y67" i="40" s="1"/>
  <c r="AG67" i="44"/>
  <c r="AH67" i="44" s="1"/>
  <c r="R67" i="45"/>
  <c r="S67" i="45" s="1"/>
  <c r="AD67" i="45"/>
  <c r="AE67" i="45" s="1"/>
  <c r="AG67" i="45"/>
  <c r="AH67" i="45" s="1"/>
  <c r="AA67" i="48"/>
  <c r="AB67" i="48" s="1"/>
  <c r="O67" i="47"/>
  <c r="P67" i="47" s="1"/>
  <c r="X67" i="47"/>
  <c r="Y67" i="47" s="1"/>
  <c r="F56" i="18"/>
  <c r="G56" i="18" s="1"/>
  <c r="C56" i="20"/>
  <c r="D56" i="20" s="1"/>
  <c r="F56" i="43"/>
  <c r="G56" i="43" s="1"/>
  <c r="F141" i="3"/>
  <c r="G141" i="3" s="1"/>
  <c r="F58" i="37" s="1"/>
  <c r="G58" i="37" s="1"/>
  <c r="AD56" i="12"/>
  <c r="AE56" i="12" s="1"/>
  <c r="U56" i="32"/>
  <c r="V56" i="32" s="1"/>
  <c r="L56" i="42"/>
  <c r="M56" i="42" s="1"/>
  <c r="L56" i="22"/>
  <c r="M56" i="22" s="1"/>
  <c r="AA56" i="9"/>
  <c r="AB56" i="9" s="1"/>
  <c r="O56" i="12"/>
  <c r="P56" i="12" s="1"/>
  <c r="F56" i="26"/>
  <c r="G56" i="26" s="1"/>
  <c r="X56" i="22"/>
  <c r="Y56" i="22" s="1"/>
  <c r="R56" i="27"/>
  <c r="S56" i="27" s="1"/>
  <c r="I56" i="27"/>
  <c r="J56" i="27" s="1"/>
  <c r="R56" i="33"/>
  <c r="S56" i="33" s="1"/>
  <c r="L56" i="41"/>
  <c r="M56" i="41" s="1"/>
  <c r="O56" i="45"/>
  <c r="P56" i="45" s="1"/>
  <c r="AD56" i="13"/>
  <c r="AE56" i="13" s="1"/>
  <c r="I56" i="16"/>
  <c r="J56" i="16" s="1"/>
  <c r="I56" i="18"/>
  <c r="J56" i="18" s="1"/>
  <c r="AG56" i="22"/>
  <c r="AH56" i="22" s="1"/>
  <c r="AD56" i="27"/>
  <c r="AE56" i="27" s="1"/>
  <c r="L56" i="35"/>
  <c r="M56" i="35" s="1"/>
  <c r="AD56" i="34"/>
  <c r="AE56" i="34" s="1"/>
  <c r="AJ56" i="40"/>
  <c r="AK56" i="40" s="1"/>
  <c r="I56" i="47"/>
  <c r="J56" i="47" s="1"/>
  <c r="AJ56" i="6"/>
  <c r="AK56" i="6" s="1"/>
  <c r="O56" i="13"/>
  <c r="P56" i="13" s="1"/>
  <c r="AA56" i="16"/>
  <c r="AB56" i="16" s="1"/>
  <c r="I56" i="10"/>
  <c r="J56" i="10" s="1"/>
  <c r="R56" i="16"/>
  <c r="S56" i="16" s="1"/>
  <c r="F56" i="15"/>
  <c r="G56" i="15" s="1"/>
  <c r="AD56" i="20"/>
  <c r="AE56" i="20" s="1"/>
  <c r="R56" i="18"/>
  <c r="S56" i="18" s="1"/>
  <c r="AJ56" i="24"/>
  <c r="AK56" i="24" s="1"/>
  <c r="C56" i="27"/>
  <c r="D56" i="27" s="1"/>
  <c r="I56" i="29"/>
  <c r="J56" i="29" s="1"/>
  <c r="AG56" i="27"/>
  <c r="AH56" i="27" s="1"/>
  <c r="C56" i="33"/>
  <c r="D56" i="33" s="1"/>
  <c r="U56" i="33"/>
  <c r="V56" i="33" s="1"/>
  <c r="O56" i="36"/>
  <c r="P56" i="36" s="1"/>
  <c r="I56" i="37"/>
  <c r="J56" i="37" s="1"/>
  <c r="C56" i="41"/>
  <c r="D56" i="41" s="1"/>
  <c r="AJ56" i="45"/>
  <c r="AK56" i="45" s="1"/>
  <c r="AG56" i="48"/>
  <c r="AH56" i="48" s="1"/>
  <c r="R56" i="48"/>
  <c r="S56" i="48" s="1"/>
  <c r="AA56" i="47"/>
  <c r="AB56" i="47" s="1"/>
  <c r="O56" i="46"/>
  <c r="P56" i="46" s="1"/>
  <c r="U56" i="46"/>
  <c r="V56" i="46" s="1"/>
  <c r="R56" i="44"/>
  <c r="S56" i="44" s="1"/>
  <c r="AA56" i="45"/>
  <c r="AB56" i="45" s="1"/>
  <c r="F56" i="45"/>
  <c r="G56" i="45" s="1"/>
  <c r="L56" i="40"/>
  <c r="M56" i="40" s="1"/>
  <c r="U56" i="42"/>
  <c r="V56" i="42" s="1"/>
  <c r="AA56" i="40"/>
  <c r="AB56" i="40" s="1"/>
  <c r="O56" i="40"/>
  <c r="P56" i="40" s="1"/>
  <c r="AA56" i="42"/>
  <c r="AB56" i="42" s="1"/>
  <c r="F56" i="39"/>
  <c r="G56" i="39" s="1"/>
  <c r="O56" i="42"/>
  <c r="P56" i="42" s="1"/>
  <c r="C56" i="40"/>
  <c r="D56" i="40" s="1"/>
  <c r="U56" i="38"/>
  <c r="V56" i="38" s="1"/>
  <c r="R56" i="38"/>
  <c r="S56" i="38" s="1"/>
  <c r="I56" i="36"/>
  <c r="J56" i="36" s="1"/>
  <c r="F56" i="34"/>
  <c r="G56" i="34" s="1"/>
  <c r="L56" i="36"/>
  <c r="M56" i="36" s="1"/>
  <c r="AJ56" i="35"/>
  <c r="AK56" i="35" s="1"/>
  <c r="I56" i="33"/>
  <c r="J56" i="33" s="1"/>
  <c r="AJ56" i="32"/>
  <c r="AK56" i="32" s="1"/>
  <c r="C56" i="31"/>
  <c r="D56" i="31" s="1"/>
  <c r="AA56" i="34"/>
  <c r="AB56" i="34" s="1"/>
  <c r="I56" i="32"/>
  <c r="J56" i="32" s="1"/>
  <c r="R56" i="30"/>
  <c r="S56" i="30" s="1"/>
  <c r="AJ56" i="26"/>
  <c r="AK56" i="26" s="1"/>
  <c r="AA56" i="30"/>
  <c r="AB56" i="30" s="1"/>
  <c r="C56" i="29"/>
  <c r="D56" i="29" s="1"/>
  <c r="AG56" i="26"/>
  <c r="AH56" i="26" s="1"/>
  <c r="C56" i="30"/>
  <c r="D56" i="30" s="1"/>
  <c r="O56" i="26"/>
  <c r="P56" i="26" s="1"/>
  <c r="AJ56" i="29"/>
  <c r="AK56" i="29" s="1"/>
  <c r="AJ56" i="27"/>
  <c r="AK56" i="27" s="1"/>
  <c r="I56" i="22"/>
  <c r="J56" i="22" s="1"/>
  <c r="R56" i="19"/>
  <c r="S56" i="19" s="1"/>
  <c r="AD56" i="24"/>
  <c r="AE56" i="24" s="1"/>
  <c r="AD56" i="22"/>
  <c r="AE56" i="22" s="1"/>
  <c r="I56" i="20"/>
  <c r="J56" i="20" s="1"/>
  <c r="R56" i="25"/>
  <c r="S56" i="25" s="1"/>
  <c r="U56" i="24"/>
  <c r="V56" i="24" s="1"/>
  <c r="R56" i="22"/>
  <c r="S56" i="22" s="1"/>
  <c r="AD56" i="19"/>
  <c r="AE56" i="19" s="1"/>
  <c r="AJ56" i="17"/>
  <c r="AK56" i="17" s="1"/>
  <c r="AJ56" i="13"/>
  <c r="AK56" i="13" s="1"/>
  <c r="C56" i="12"/>
  <c r="D56" i="12" s="1"/>
  <c r="AJ56" i="18"/>
  <c r="AK56" i="18" s="1"/>
  <c r="AJ56" i="15"/>
  <c r="AK56" i="15" s="1"/>
  <c r="R57" i="11"/>
  <c r="S57" i="11" s="1"/>
  <c r="U56" i="9"/>
  <c r="V56" i="9" s="1"/>
  <c r="X56" i="21"/>
  <c r="Y56" i="21" s="1"/>
  <c r="O56" i="16"/>
  <c r="P56" i="16" s="1"/>
  <c r="R56" i="12"/>
  <c r="S56" i="12" s="1"/>
  <c r="X56" i="9"/>
  <c r="Y56" i="9" s="1"/>
  <c r="R56" i="9"/>
  <c r="S56" i="9" s="1"/>
  <c r="AD56" i="17"/>
  <c r="AE56" i="17" s="1"/>
  <c r="C56" i="10"/>
  <c r="D56" i="10" s="1"/>
  <c r="I56" i="6"/>
  <c r="J56" i="6" s="1"/>
  <c r="U56" i="45"/>
  <c r="V56" i="45" s="1"/>
  <c r="O56" i="43"/>
  <c r="P56" i="43" s="1"/>
  <c r="AD56" i="39"/>
  <c r="AE56" i="39" s="1"/>
  <c r="AD56" i="41"/>
  <c r="AE56" i="41" s="1"/>
  <c r="L56" i="34"/>
  <c r="M56" i="34" s="1"/>
  <c r="AG56" i="32"/>
  <c r="AH56" i="32" s="1"/>
  <c r="AA56" i="29"/>
  <c r="AB56" i="29" s="1"/>
  <c r="C56" i="25"/>
  <c r="D56" i="25" s="1"/>
  <c r="C56" i="19"/>
  <c r="D56" i="19" s="1"/>
  <c r="C56" i="21"/>
  <c r="D56" i="21" s="1"/>
  <c r="I56" i="17"/>
  <c r="J56" i="17" s="1"/>
  <c r="AJ56" i="12"/>
  <c r="AK56" i="12" s="1"/>
  <c r="U56" i="17"/>
  <c r="V56" i="17" s="1"/>
  <c r="AA56" i="46"/>
  <c r="AB56" i="46" s="1"/>
  <c r="F56" i="42"/>
  <c r="G56" i="42" s="1"/>
  <c r="C56" i="42"/>
  <c r="D56" i="42" s="1"/>
  <c r="AD56" i="36"/>
  <c r="AE56" i="36" s="1"/>
  <c r="AA56" i="48"/>
  <c r="AB56" i="48" s="1"/>
  <c r="F56" i="48"/>
  <c r="G56" i="48" s="1"/>
  <c r="O56" i="47"/>
  <c r="P56" i="47" s="1"/>
  <c r="X56" i="48"/>
  <c r="Y56" i="48" s="1"/>
  <c r="F56" i="46"/>
  <c r="G56" i="46" s="1"/>
  <c r="F56" i="44"/>
  <c r="G56" i="44" s="1"/>
  <c r="R56" i="45"/>
  <c r="S56" i="45" s="1"/>
  <c r="AG56" i="44"/>
  <c r="AH56" i="44" s="1"/>
  <c r="AG56" i="43"/>
  <c r="AH56" i="43" s="1"/>
  <c r="I56" i="42"/>
  <c r="J56" i="42" s="1"/>
  <c r="R56" i="40"/>
  <c r="S56" i="40" s="1"/>
  <c r="F56" i="40"/>
  <c r="G56" i="40" s="1"/>
  <c r="X56" i="41"/>
  <c r="Y56" i="41" s="1"/>
  <c r="AJ56" i="38"/>
  <c r="AK56" i="38" s="1"/>
  <c r="R56" i="41"/>
  <c r="S56" i="41" s="1"/>
  <c r="AG56" i="39"/>
  <c r="AH56" i="39" s="1"/>
  <c r="AG56" i="37"/>
  <c r="AH56" i="37" s="1"/>
  <c r="I56" i="38"/>
  <c r="J56" i="38" s="1"/>
  <c r="C56" i="36"/>
  <c r="D56" i="36" s="1"/>
  <c r="X56" i="37"/>
  <c r="Y56" i="37" s="1"/>
  <c r="F56" i="36"/>
  <c r="G56" i="36" s="1"/>
  <c r="AA56" i="35"/>
  <c r="AB56" i="35" s="1"/>
  <c r="AG56" i="31"/>
  <c r="AH56" i="31" s="1"/>
  <c r="AD56" i="32"/>
  <c r="AE56" i="32" s="1"/>
  <c r="U56" i="35"/>
  <c r="V56" i="35" s="1"/>
  <c r="AG56" i="33"/>
  <c r="AH56" i="33" s="1"/>
  <c r="C56" i="32"/>
  <c r="D56" i="32" s="1"/>
  <c r="I56" i="30"/>
  <c r="J56" i="30" s="1"/>
  <c r="AA56" i="26"/>
  <c r="AB56" i="26" s="1"/>
  <c r="O56" i="30"/>
  <c r="P56" i="30" s="1"/>
  <c r="AJ56" i="28"/>
  <c r="AK56" i="28" s="1"/>
  <c r="R56" i="26"/>
  <c r="S56" i="26" s="1"/>
  <c r="AG56" i="28"/>
  <c r="AH56" i="28" s="1"/>
  <c r="AG56" i="25"/>
  <c r="AH56" i="25" s="1"/>
  <c r="AD56" i="29"/>
  <c r="AE56" i="29" s="1"/>
  <c r="X56" i="27"/>
  <c r="Y56" i="27" s="1"/>
  <c r="AA56" i="21"/>
  <c r="AB56" i="21" s="1"/>
  <c r="F56" i="19"/>
  <c r="G56" i="19" s="1"/>
  <c r="X56" i="24"/>
  <c r="Y56" i="24" s="1"/>
  <c r="O56" i="22"/>
  <c r="P56" i="22" s="1"/>
  <c r="AJ56" i="19"/>
  <c r="AK56" i="19" s="1"/>
  <c r="O56" i="24"/>
  <c r="P56" i="24" s="1"/>
  <c r="C56" i="22"/>
  <c r="D56" i="22" s="1"/>
  <c r="U56" i="19"/>
  <c r="V56" i="19" s="1"/>
  <c r="AA56" i="17"/>
  <c r="AB56" i="17" s="1"/>
  <c r="X56" i="13"/>
  <c r="Y56" i="13" s="1"/>
  <c r="AD56" i="10"/>
  <c r="AE56" i="10" s="1"/>
  <c r="O56" i="18"/>
  <c r="P56" i="18" s="1"/>
  <c r="X56" i="15"/>
  <c r="Y56" i="15" s="1"/>
  <c r="L57" i="11"/>
  <c r="M57" i="11" s="1"/>
  <c r="O56" i="9"/>
  <c r="P56" i="9" s="1"/>
  <c r="X56" i="20"/>
  <c r="Y56" i="20" s="1"/>
  <c r="F56" i="16"/>
  <c r="G56" i="16" s="1"/>
  <c r="AJ56" i="10"/>
  <c r="AK56" i="10" s="1"/>
  <c r="AG56" i="10"/>
  <c r="AH56" i="10" s="1"/>
  <c r="C56" i="16"/>
  <c r="D56" i="16" s="1"/>
  <c r="L56" i="16"/>
  <c r="M56" i="16" s="1"/>
  <c r="AJ56" i="9"/>
  <c r="AK56" i="9" s="1"/>
  <c r="AG56" i="6"/>
  <c r="AH56" i="6" s="1"/>
  <c r="X56" i="47"/>
  <c r="Y56" i="47" s="1"/>
  <c r="AJ56" i="42"/>
  <c r="AK56" i="42" s="1"/>
  <c r="X56" i="43"/>
  <c r="Y56" i="43" s="1"/>
  <c r="O56" i="39"/>
  <c r="P56" i="39" s="1"/>
  <c r="O56" i="34"/>
  <c r="P56" i="34" s="1"/>
  <c r="R56" i="31"/>
  <c r="S56" i="31" s="1"/>
  <c r="C56" i="28"/>
  <c r="D56" i="28" s="1"/>
  <c r="L56" i="29"/>
  <c r="M56" i="29" s="1"/>
  <c r="F56" i="24"/>
  <c r="G56" i="24" s="1"/>
  <c r="L56" i="21"/>
  <c r="M56" i="21" s="1"/>
  <c r="AA56" i="12"/>
  <c r="AB56" i="12" s="1"/>
  <c r="I56" i="13"/>
  <c r="J56" i="13" s="1"/>
  <c r="L56" i="15"/>
  <c r="M56" i="15" s="1"/>
  <c r="AA57" i="11"/>
  <c r="AB57" i="11" s="1"/>
  <c r="C56" i="48"/>
  <c r="D56" i="48" s="1"/>
  <c r="L56" i="45"/>
  <c r="M56" i="45" s="1"/>
  <c r="O56" i="41"/>
  <c r="P56" i="41" s="1"/>
  <c r="AA56" i="37"/>
  <c r="AB56" i="37" s="1"/>
  <c r="F56" i="35"/>
  <c r="G56" i="35" s="1"/>
  <c r="U56" i="48"/>
  <c r="V56" i="48" s="1"/>
  <c r="AJ56" i="47"/>
  <c r="AK56" i="47" s="1"/>
  <c r="AG56" i="46"/>
  <c r="AH56" i="46" s="1"/>
  <c r="AG56" i="47"/>
  <c r="AH56" i="47" s="1"/>
  <c r="AJ56" i="46"/>
  <c r="AK56" i="46" s="1"/>
  <c r="AD56" i="45"/>
  <c r="AE56" i="45" s="1"/>
  <c r="AJ56" i="44"/>
  <c r="AK56" i="44" s="1"/>
  <c r="U56" i="44"/>
  <c r="V56" i="44" s="1"/>
  <c r="AA56" i="43"/>
  <c r="AB56" i="43" s="1"/>
  <c r="AG56" i="41"/>
  <c r="AH56" i="41" s="1"/>
  <c r="I56" i="40"/>
  <c r="J56" i="40" s="1"/>
  <c r="AJ56" i="43"/>
  <c r="AK56" i="43" s="1"/>
  <c r="U56" i="40"/>
  <c r="V56" i="40" s="1"/>
  <c r="AA56" i="38"/>
  <c r="AB56" i="38" s="1"/>
  <c r="X56" i="38"/>
  <c r="Y56" i="38" s="1"/>
  <c r="AA56" i="39"/>
  <c r="AB56" i="39" s="1"/>
  <c r="O56" i="37"/>
  <c r="P56" i="37" s="1"/>
  <c r="AD56" i="37"/>
  <c r="AE56" i="37" s="1"/>
  <c r="AG56" i="35"/>
  <c r="AH56" i="35" s="1"/>
  <c r="F56" i="37"/>
  <c r="G56" i="37" s="1"/>
  <c r="AD56" i="35"/>
  <c r="AE56" i="35" s="1"/>
  <c r="R56" i="35"/>
  <c r="S56" i="35" s="1"/>
  <c r="X56" i="31"/>
  <c r="Y56" i="31" s="1"/>
  <c r="X56" i="32"/>
  <c r="Y56" i="32" s="1"/>
  <c r="AJ56" i="34"/>
  <c r="AK56" i="34" s="1"/>
  <c r="X56" i="33"/>
  <c r="Y56" i="33" s="1"/>
  <c r="AJ56" i="31"/>
  <c r="AK56" i="31" s="1"/>
  <c r="AD56" i="28"/>
  <c r="AE56" i="28" s="1"/>
  <c r="L56" i="26"/>
  <c r="M56" i="26" s="1"/>
  <c r="F56" i="30"/>
  <c r="G56" i="30" s="1"/>
  <c r="AA56" i="28"/>
  <c r="AB56" i="28" s="1"/>
  <c r="I56" i="26"/>
  <c r="J56" i="26" s="1"/>
  <c r="R56" i="28"/>
  <c r="S56" i="28" s="1"/>
  <c r="U56" i="25"/>
  <c r="V56" i="25" s="1"/>
  <c r="X56" i="29"/>
  <c r="Y56" i="29" s="1"/>
  <c r="L56" i="27"/>
  <c r="M56" i="27" s="1"/>
  <c r="I56" i="21"/>
  <c r="J56" i="21" s="1"/>
  <c r="AD56" i="18"/>
  <c r="AE56" i="18" s="1"/>
  <c r="R56" i="24"/>
  <c r="S56" i="24" s="1"/>
  <c r="F56" i="22"/>
  <c r="G56" i="22" s="1"/>
  <c r="X56" i="19"/>
  <c r="Y56" i="19" s="1"/>
  <c r="I56" i="24"/>
  <c r="J56" i="24" s="1"/>
  <c r="AD56" i="21"/>
  <c r="AE56" i="21" s="1"/>
  <c r="I56" i="19"/>
  <c r="J56" i="19" s="1"/>
  <c r="L56" i="17"/>
  <c r="M56" i="17" s="1"/>
  <c r="L56" i="13"/>
  <c r="M56" i="13" s="1"/>
  <c r="U56" i="10"/>
  <c r="V56" i="10" s="1"/>
  <c r="AG56" i="17"/>
  <c r="AH56" i="17" s="1"/>
  <c r="O56" i="15"/>
  <c r="P56" i="15" s="1"/>
  <c r="AG56" i="13"/>
  <c r="AH56" i="13" s="1"/>
  <c r="F57" i="11"/>
  <c r="G57" i="11" s="1"/>
  <c r="I56" i="9"/>
  <c r="J56" i="9" s="1"/>
  <c r="AG56" i="19"/>
  <c r="AH56" i="19" s="1"/>
  <c r="AG56" i="15"/>
  <c r="AH56" i="15" s="1"/>
  <c r="F56" i="10"/>
  <c r="G56" i="10" s="1"/>
  <c r="F56" i="9"/>
  <c r="G56" i="9" s="1"/>
  <c r="R56" i="15"/>
  <c r="S56" i="15" s="1"/>
  <c r="AD56" i="15"/>
  <c r="AE56" i="15" s="1"/>
  <c r="L56" i="9"/>
  <c r="M56" i="9" s="1"/>
  <c r="O56" i="6"/>
  <c r="P56" i="6" s="1"/>
  <c r="I56" i="46"/>
  <c r="J56" i="46" s="1"/>
  <c r="AA56" i="44"/>
  <c r="AB56" i="44" s="1"/>
  <c r="U56" i="41"/>
  <c r="V56" i="41" s="1"/>
  <c r="C56" i="38"/>
  <c r="D56" i="38" s="1"/>
  <c r="O56" i="35"/>
  <c r="P56" i="35" s="1"/>
  <c r="AG56" i="34"/>
  <c r="AH56" i="34" s="1"/>
  <c r="AJ56" i="33"/>
  <c r="AK56" i="33" s="1"/>
  <c r="AJ56" i="25"/>
  <c r="AK56" i="25" s="1"/>
  <c r="AA56" i="27"/>
  <c r="AB56" i="27" s="1"/>
  <c r="AA56" i="20"/>
  <c r="AB56" i="20" s="1"/>
  <c r="R56" i="21"/>
  <c r="S56" i="21" s="1"/>
  <c r="X56" i="12"/>
  <c r="Y56" i="12" s="1"/>
  <c r="R56" i="10"/>
  <c r="S56" i="10" s="1"/>
  <c r="X56" i="16"/>
  <c r="Y56" i="16" s="1"/>
  <c r="F56" i="6"/>
  <c r="G56" i="6" s="1"/>
  <c r="AJ56" i="48"/>
  <c r="AK56" i="48" s="1"/>
  <c r="O56" i="44"/>
  <c r="P56" i="44" s="1"/>
  <c r="X56" i="42"/>
  <c r="Y56" i="42" s="1"/>
  <c r="R56" i="43"/>
  <c r="S56" i="43" s="1"/>
  <c r="I56" i="39"/>
  <c r="J56" i="39" s="1"/>
  <c r="AA56" i="36"/>
  <c r="AB56" i="36" s="1"/>
  <c r="C56" i="35"/>
  <c r="D56" i="35" s="1"/>
  <c r="O56" i="48"/>
  <c r="P56" i="48" s="1"/>
  <c r="AD56" i="47"/>
  <c r="AE56" i="47" s="1"/>
  <c r="R56" i="46"/>
  <c r="S56" i="46" s="1"/>
  <c r="AD56" i="46"/>
  <c r="AE56" i="46" s="1"/>
  <c r="C56" i="46"/>
  <c r="D56" i="46" s="1"/>
  <c r="I56" i="45"/>
  <c r="J56" i="45" s="1"/>
  <c r="X56" i="44"/>
  <c r="Y56" i="44" s="1"/>
  <c r="I56" i="44"/>
  <c r="J56" i="44" s="1"/>
  <c r="U56" i="43"/>
  <c r="V56" i="43" s="1"/>
  <c r="AA56" i="41"/>
  <c r="AB56" i="41" s="1"/>
  <c r="AD56" i="42"/>
  <c r="AE56" i="42" s="1"/>
  <c r="AD56" i="43"/>
  <c r="AE56" i="43" s="1"/>
  <c r="AJ56" i="39"/>
  <c r="AK56" i="39" s="1"/>
  <c r="O56" i="38"/>
  <c r="P56" i="38" s="1"/>
  <c r="L56" i="38"/>
  <c r="M56" i="38" s="1"/>
  <c r="U56" i="39"/>
  <c r="V56" i="39" s="1"/>
  <c r="C56" i="37"/>
  <c r="D56" i="37" s="1"/>
  <c r="L56" i="37"/>
  <c r="M56" i="37" s="1"/>
  <c r="X56" i="35"/>
  <c r="Y56" i="35" s="1"/>
  <c r="U56" i="37"/>
  <c r="V56" i="37" s="1"/>
  <c r="I56" i="35"/>
  <c r="J56" i="35" s="1"/>
  <c r="X56" i="34"/>
  <c r="Y56" i="34" s="1"/>
  <c r="O56" i="31"/>
  <c r="P56" i="31" s="1"/>
  <c r="R56" i="32"/>
  <c r="S56" i="32" s="1"/>
  <c r="C56" i="34"/>
  <c r="D56" i="34" s="1"/>
  <c r="L56" i="33"/>
  <c r="M56" i="33" s="1"/>
  <c r="AA56" i="31"/>
  <c r="AB56" i="31" s="1"/>
  <c r="U56" i="28"/>
  <c r="V56" i="28" s="1"/>
  <c r="C56" i="26"/>
  <c r="D56" i="26" s="1"/>
  <c r="AG56" i="29"/>
  <c r="AH56" i="29" s="1"/>
  <c r="L56" i="28"/>
  <c r="M56" i="28" s="1"/>
  <c r="X56" i="25"/>
  <c r="Y56" i="25" s="1"/>
  <c r="I56" i="28"/>
  <c r="J56" i="28" s="1"/>
  <c r="L56" i="25"/>
  <c r="M56" i="25" s="1"/>
  <c r="R56" i="29"/>
  <c r="S56" i="29" s="1"/>
  <c r="AD56" i="26"/>
  <c r="AE56" i="26" s="1"/>
  <c r="AJ56" i="20"/>
  <c r="AK56" i="20" s="1"/>
  <c r="U56" i="18"/>
  <c r="V56" i="18" s="1"/>
  <c r="L56" i="24"/>
  <c r="M56" i="24" s="1"/>
  <c r="AJ56" i="21"/>
  <c r="AK56" i="21" s="1"/>
  <c r="O56" i="19"/>
  <c r="P56" i="19" s="1"/>
  <c r="C56" i="24"/>
  <c r="D56" i="24" s="1"/>
  <c r="U56" i="21"/>
  <c r="V56" i="21" s="1"/>
  <c r="AJ56" i="22"/>
  <c r="AK56" i="22" s="1"/>
  <c r="C56" i="17"/>
  <c r="D56" i="17" s="1"/>
  <c r="AG56" i="12"/>
  <c r="AH56" i="12" s="1"/>
  <c r="L56" i="10"/>
  <c r="M56" i="10" s="1"/>
  <c r="R56" i="17"/>
  <c r="S56" i="17" s="1"/>
  <c r="C56" i="15"/>
  <c r="D56" i="15" s="1"/>
  <c r="U56" i="13"/>
  <c r="V56" i="13" s="1"/>
  <c r="AA56" i="10"/>
  <c r="AB56" i="10" s="1"/>
  <c r="C56" i="9"/>
  <c r="D56" i="9" s="1"/>
  <c r="AG56" i="18"/>
  <c r="AH56" i="18" s="1"/>
  <c r="U56" i="15"/>
  <c r="V56" i="15" s="1"/>
  <c r="I56" i="15"/>
  <c r="J56" i="15" s="1"/>
  <c r="F56" i="17"/>
  <c r="G56" i="17" s="1"/>
  <c r="O56" i="20"/>
  <c r="P56" i="20" s="1"/>
  <c r="X56" i="6"/>
  <c r="Y56" i="6" s="1"/>
  <c r="I56" i="48"/>
  <c r="J56" i="48" s="1"/>
  <c r="U56" i="47"/>
  <c r="V56" i="47" s="1"/>
  <c r="L56" i="44"/>
  <c r="M56" i="44" s="1"/>
  <c r="R56" i="42"/>
  <c r="S56" i="42" s="1"/>
  <c r="F56" i="38"/>
  <c r="G56" i="38" s="1"/>
  <c r="AG56" i="36"/>
  <c r="AH56" i="36" s="1"/>
  <c r="AJ56" i="36"/>
  <c r="AK56" i="36" s="1"/>
  <c r="L56" i="32"/>
  <c r="M56" i="32" s="1"/>
  <c r="F56" i="28"/>
  <c r="G56" i="28" s="1"/>
  <c r="O56" i="25"/>
  <c r="P56" i="25" s="1"/>
  <c r="L56" i="18"/>
  <c r="M56" i="18" s="1"/>
  <c r="AG56" i="16"/>
  <c r="AH56" i="16" s="1"/>
  <c r="X56" i="17"/>
  <c r="Y56" i="17" s="1"/>
  <c r="AD56" i="6"/>
  <c r="AE56" i="6" s="1"/>
  <c r="R56" i="47"/>
  <c r="S56" i="47" s="1"/>
  <c r="AG56" i="45"/>
  <c r="AH56" i="45" s="1"/>
  <c r="I56" i="43"/>
  <c r="J56" i="43" s="1"/>
  <c r="X56" i="39"/>
  <c r="Y56" i="39" s="1"/>
  <c r="F56" i="41"/>
  <c r="G56" i="41" s="1"/>
  <c r="R56" i="34"/>
  <c r="S56" i="34" s="1"/>
  <c r="AG56" i="24"/>
  <c r="AH56" i="24" s="1"/>
  <c r="F56" i="27"/>
  <c r="G56" i="27" s="1"/>
  <c r="X56" i="36"/>
  <c r="Y56" i="36" s="1"/>
  <c r="L56" i="46"/>
  <c r="M56" i="46" s="1"/>
  <c r="C56" i="6"/>
  <c r="D56" i="6" s="1"/>
  <c r="U56" i="12"/>
  <c r="V56" i="12" s="1"/>
  <c r="I57" i="11"/>
  <c r="J57" i="11" s="1"/>
  <c r="AJ56" i="16"/>
  <c r="AK56" i="16" s="1"/>
  <c r="X57" i="11"/>
  <c r="Y57" i="11" s="1"/>
  <c r="AD56" i="16"/>
  <c r="AE56" i="16" s="1"/>
  <c r="AA56" i="15"/>
  <c r="AB56" i="15" s="1"/>
  <c r="AA56" i="22"/>
  <c r="AB56" i="22" s="1"/>
  <c r="AA56" i="18"/>
  <c r="AB56" i="18" s="1"/>
  <c r="AD56" i="25"/>
  <c r="AE56" i="25" s="1"/>
  <c r="O56" i="28"/>
  <c r="P56" i="28" s="1"/>
  <c r="O56" i="27"/>
  <c r="P56" i="27" s="1"/>
  <c r="O56" i="29"/>
  <c r="P56" i="29" s="1"/>
  <c r="AD56" i="30"/>
  <c r="AE56" i="30" s="1"/>
  <c r="O56" i="33"/>
  <c r="P56" i="33" s="1"/>
  <c r="AD56" i="33"/>
  <c r="AE56" i="33" s="1"/>
  <c r="U56" i="36"/>
  <c r="V56" i="36" s="1"/>
  <c r="R56" i="37"/>
  <c r="S56" i="37" s="1"/>
  <c r="I56" i="41"/>
  <c r="J56" i="41" s="1"/>
  <c r="C56" i="44"/>
  <c r="D56" i="44" s="1"/>
  <c r="C56" i="47"/>
  <c r="D56" i="47" s="1"/>
  <c r="F56" i="13"/>
  <c r="G56" i="13" s="1"/>
  <c r="I56" i="12"/>
  <c r="J56" i="12" s="1"/>
  <c r="L56" i="20"/>
  <c r="M56" i="20" s="1"/>
  <c r="AA56" i="25"/>
  <c r="AB56" i="25" s="1"/>
  <c r="C56" i="39"/>
  <c r="D56" i="39" s="1"/>
  <c r="AD56" i="9"/>
  <c r="AE56" i="9" s="1"/>
  <c r="R56" i="13"/>
  <c r="S56" i="13" s="1"/>
  <c r="F56" i="20"/>
  <c r="G56" i="20" s="1"/>
  <c r="AG56" i="30"/>
  <c r="AH56" i="30" s="1"/>
  <c r="AA56" i="32"/>
  <c r="AB56" i="32" s="1"/>
  <c r="U56" i="34"/>
  <c r="V56" i="34" s="1"/>
  <c r="X56" i="40"/>
  <c r="Y56" i="40" s="1"/>
  <c r="X56" i="46"/>
  <c r="Y56" i="46" s="1"/>
  <c r="R56" i="6"/>
  <c r="S56" i="6" s="1"/>
  <c r="C57" i="11"/>
  <c r="D57" i="11" s="1"/>
  <c r="O57" i="11"/>
  <c r="P57" i="11" s="1"/>
  <c r="AG56" i="9"/>
  <c r="AH56" i="9" s="1"/>
  <c r="U56" i="20"/>
  <c r="V56" i="20" s="1"/>
  <c r="X56" i="26"/>
  <c r="Y56" i="26" s="1"/>
  <c r="U56" i="27"/>
  <c r="V56" i="27" s="1"/>
  <c r="AA56" i="33"/>
  <c r="AB56" i="33" s="1"/>
  <c r="AJ56" i="41"/>
  <c r="AK56" i="41" s="1"/>
  <c r="X56" i="45"/>
  <c r="Y56" i="45" s="1"/>
  <c r="AG57" i="11"/>
  <c r="AH57" i="11" s="1"/>
  <c r="X56" i="10"/>
  <c r="Y56" i="10" s="1"/>
  <c r="O56" i="17"/>
  <c r="P56" i="17" s="1"/>
  <c r="AD57" i="11"/>
  <c r="AE57" i="11" s="1"/>
  <c r="AG56" i="21"/>
  <c r="AH56" i="21" s="1"/>
  <c r="U56" i="16"/>
  <c r="V56" i="16" s="1"/>
  <c r="R56" i="20"/>
  <c r="S56" i="20" s="1"/>
  <c r="U56" i="26"/>
  <c r="V56" i="26" s="1"/>
  <c r="X56" i="28"/>
  <c r="Y56" i="28" s="1"/>
  <c r="X56" i="30"/>
  <c r="Y56" i="30" s="1"/>
  <c r="U56" i="29"/>
  <c r="V56" i="29" s="1"/>
  <c r="U56" i="31"/>
  <c r="V56" i="31" s="1"/>
  <c r="L56" i="31"/>
  <c r="M56" i="31" s="1"/>
  <c r="AJ56" i="37"/>
  <c r="AK56" i="37" s="1"/>
  <c r="AD56" i="38"/>
  <c r="AE56" i="38" s="1"/>
  <c r="L56" i="39"/>
  <c r="M56" i="39" s="1"/>
  <c r="AG56" i="42"/>
  <c r="AH56" i="42" s="1"/>
  <c r="AD56" i="44"/>
  <c r="AE56" i="44" s="1"/>
  <c r="AD56" i="48"/>
  <c r="AE56" i="48" s="1"/>
  <c r="O56" i="21"/>
  <c r="P56" i="21" s="1"/>
  <c r="L56" i="19"/>
  <c r="M56" i="19" s="1"/>
  <c r="U56" i="30"/>
  <c r="V56" i="30" s="1"/>
  <c r="F56" i="33"/>
  <c r="G56" i="33" s="1"/>
  <c r="L56" i="43"/>
  <c r="M56" i="43" s="1"/>
  <c r="AA56" i="6"/>
  <c r="AB56" i="6" s="1"/>
  <c r="L56" i="6"/>
  <c r="M56" i="6" s="1"/>
  <c r="U56" i="6"/>
  <c r="V56" i="6" s="1"/>
  <c r="C56" i="13"/>
  <c r="D56" i="13" s="1"/>
  <c r="U57" i="11"/>
  <c r="V57" i="11" s="1"/>
  <c r="U56" i="22"/>
  <c r="V56" i="22" s="1"/>
  <c r="AJ57" i="11"/>
  <c r="AK57" i="11" s="1"/>
  <c r="O56" i="10"/>
  <c r="P56" i="10" s="1"/>
  <c r="C56" i="18"/>
  <c r="D56" i="18" s="1"/>
  <c r="AG56" i="20"/>
  <c r="AH56" i="20" s="1"/>
  <c r="AA56" i="19"/>
  <c r="AB56" i="19" s="1"/>
  <c r="F56" i="29"/>
  <c r="G56" i="29" s="1"/>
  <c r="AJ56" i="30"/>
  <c r="AK56" i="30" s="1"/>
  <c r="I56" i="31"/>
  <c r="J56" i="31" s="1"/>
  <c r="F56" i="31"/>
  <c r="G56" i="31" s="1"/>
  <c r="AD56" i="31"/>
  <c r="AE56" i="31" s="1"/>
  <c r="I56" i="34"/>
  <c r="J56" i="34" s="1"/>
  <c r="AG56" i="40"/>
  <c r="AH56" i="40" s="1"/>
  <c r="R56" i="39"/>
  <c r="S56" i="39" s="1"/>
  <c r="C56" i="43"/>
  <c r="D56" i="43" s="1"/>
  <c r="C56" i="45"/>
  <c r="D56" i="45" s="1"/>
  <c r="L56" i="47"/>
  <c r="M56" i="47" s="1"/>
  <c r="F171" i="3"/>
  <c r="G171" i="3" s="1"/>
  <c r="O65" i="48" s="1"/>
  <c r="P65" i="48" s="1"/>
  <c r="AJ60" i="48"/>
  <c r="AK60" i="48" s="1"/>
  <c r="X60" i="48"/>
  <c r="Y60" i="48" s="1"/>
  <c r="L60" i="48"/>
  <c r="M60" i="48" s="1"/>
  <c r="AG60" i="48"/>
  <c r="AH60" i="48" s="1"/>
  <c r="U60" i="48"/>
  <c r="V60" i="48" s="1"/>
  <c r="I60" i="48"/>
  <c r="J60" i="48" s="1"/>
  <c r="AD60" i="48"/>
  <c r="AE60" i="48" s="1"/>
  <c r="F60" i="48"/>
  <c r="G60" i="48" s="1"/>
  <c r="AA60" i="48"/>
  <c r="AB60" i="48" s="1"/>
  <c r="C60" i="48"/>
  <c r="D60" i="48" s="1"/>
  <c r="AJ60" i="47"/>
  <c r="AK60" i="47" s="1"/>
  <c r="AD60" i="47"/>
  <c r="AE60" i="47" s="1"/>
  <c r="X60" i="47"/>
  <c r="Y60" i="47" s="1"/>
  <c r="R60" i="47"/>
  <c r="S60" i="47" s="1"/>
  <c r="L60" i="47"/>
  <c r="M60" i="47" s="1"/>
  <c r="F60" i="47"/>
  <c r="G60" i="47" s="1"/>
  <c r="R60" i="48"/>
  <c r="S60" i="48" s="1"/>
  <c r="AA60" i="47"/>
  <c r="AB60" i="47" s="1"/>
  <c r="O60" i="47"/>
  <c r="P60" i="47" s="1"/>
  <c r="C60" i="47"/>
  <c r="D60" i="47" s="1"/>
  <c r="U60" i="46"/>
  <c r="V60" i="46" s="1"/>
  <c r="I60" i="46"/>
  <c r="J60" i="46" s="1"/>
  <c r="O60" i="48"/>
  <c r="P60" i="48" s="1"/>
  <c r="AJ60" i="46"/>
  <c r="AK60" i="46" s="1"/>
  <c r="AA60" i="46"/>
  <c r="AB60" i="46" s="1"/>
  <c r="R60" i="46"/>
  <c r="S60" i="46" s="1"/>
  <c r="F60" i="46"/>
  <c r="G60" i="46" s="1"/>
  <c r="AG60" i="47"/>
  <c r="AH60" i="47" s="1"/>
  <c r="AG60" i="46"/>
  <c r="AH60" i="46" s="1"/>
  <c r="O60" i="46"/>
  <c r="P60" i="46" s="1"/>
  <c r="U60" i="47"/>
  <c r="V60" i="47" s="1"/>
  <c r="AD60" i="46"/>
  <c r="AE60" i="46" s="1"/>
  <c r="L60" i="46"/>
  <c r="M60" i="46" s="1"/>
  <c r="I60" i="47"/>
  <c r="J60" i="47" s="1"/>
  <c r="X60" i="46"/>
  <c r="Y60" i="46" s="1"/>
  <c r="C60" i="46"/>
  <c r="D60" i="46" s="1"/>
  <c r="U60" i="45"/>
  <c r="V60" i="45" s="1"/>
  <c r="L60" i="45"/>
  <c r="M60" i="45" s="1"/>
  <c r="C60" i="45"/>
  <c r="D60" i="45" s="1"/>
  <c r="AG60" i="44"/>
  <c r="AH60" i="44" s="1"/>
  <c r="X60" i="44"/>
  <c r="Y60" i="44" s="1"/>
  <c r="O60" i="44"/>
  <c r="P60" i="44" s="1"/>
  <c r="F60" i="44"/>
  <c r="G60" i="44" s="1"/>
  <c r="AD60" i="45"/>
  <c r="AE60" i="45" s="1"/>
  <c r="I60" i="45"/>
  <c r="J60" i="45" s="1"/>
  <c r="U60" i="44"/>
  <c r="V60" i="44" s="1"/>
  <c r="L60" i="44"/>
  <c r="M60" i="44" s="1"/>
  <c r="C60" i="44"/>
  <c r="D60" i="44" s="1"/>
  <c r="AJ60" i="45"/>
  <c r="AK60" i="45" s="1"/>
  <c r="AA60" i="45"/>
  <c r="AB60" i="45" s="1"/>
  <c r="R60" i="45"/>
  <c r="S60" i="45" s="1"/>
  <c r="AD60" i="44"/>
  <c r="AE60" i="44" s="1"/>
  <c r="I60" i="44"/>
  <c r="J60" i="44" s="1"/>
  <c r="AG60" i="45"/>
  <c r="AH60" i="45" s="1"/>
  <c r="X60" i="45"/>
  <c r="Y60" i="45" s="1"/>
  <c r="O60" i="45"/>
  <c r="P60" i="45" s="1"/>
  <c r="F60" i="45"/>
  <c r="G60" i="45" s="1"/>
  <c r="AJ60" i="44"/>
  <c r="AK60" i="44" s="1"/>
  <c r="AA60" i="44"/>
  <c r="AB60" i="44" s="1"/>
  <c r="R60" i="44"/>
  <c r="S60" i="44" s="1"/>
  <c r="AG60" i="42"/>
  <c r="AH60" i="42" s="1"/>
  <c r="U60" i="42"/>
  <c r="V60" i="42" s="1"/>
  <c r="I60" i="42"/>
  <c r="J60" i="42" s="1"/>
  <c r="AJ60" i="40"/>
  <c r="AK60" i="40" s="1"/>
  <c r="X60" i="40"/>
  <c r="Y60" i="40" s="1"/>
  <c r="L60" i="40"/>
  <c r="M60" i="40" s="1"/>
  <c r="AG60" i="43"/>
  <c r="AH60" i="43" s="1"/>
  <c r="AA60" i="43"/>
  <c r="AB60" i="43" s="1"/>
  <c r="U60" i="43"/>
  <c r="V60" i="43" s="1"/>
  <c r="O60" i="43"/>
  <c r="P60" i="43" s="1"/>
  <c r="I60" i="43"/>
  <c r="J60" i="43" s="1"/>
  <c r="C60" i="43"/>
  <c r="D60" i="43" s="1"/>
  <c r="AD60" i="42"/>
  <c r="AE60" i="42" s="1"/>
  <c r="R60" i="42"/>
  <c r="S60" i="42" s="1"/>
  <c r="F60" i="42"/>
  <c r="G60" i="42" s="1"/>
  <c r="AG60" i="41"/>
  <c r="AH60" i="41" s="1"/>
  <c r="AA60" i="41"/>
  <c r="AB60" i="41" s="1"/>
  <c r="U60" i="41"/>
  <c r="V60" i="41" s="1"/>
  <c r="O60" i="41"/>
  <c r="P60" i="41" s="1"/>
  <c r="I60" i="41"/>
  <c r="J60" i="41" s="1"/>
  <c r="C60" i="41"/>
  <c r="D60" i="41" s="1"/>
  <c r="AG60" i="40"/>
  <c r="AH60" i="40" s="1"/>
  <c r="U60" i="40"/>
  <c r="V60" i="40" s="1"/>
  <c r="I60" i="40"/>
  <c r="J60" i="40" s="1"/>
  <c r="AA60" i="42"/>
  <c r="AB60" i="42" s="1"/>
  <c r="O60" i="42"/>
  <c r="P60" i="42" s="1"/>
  <c r="C60" i="42"/>
  <c r="D60" i="42" s="1"/>
  <c r="AD60" i="40"/>
  <c r="AE60" i="40" s="1"/>
  <c r="R60" i="40"/>
  <c r="S60" i="40" s="1"/>
  <c r="F60" i="40"/>
  <c r="G60" i="40" s="1"/>
  <c r="AJ60" i="43"/>
  <c r="AK60" i="43" s="1"/>
  <c r="AD60" i="43"/>
  <c r="AE60" i="43" s="1"/>
  <c r="X60" i="43"/>
  <c r="Y60" i="43" s="1"/>
  <c r="R60" i="43"/>
  <c r="S60" i="43" s="1"/>
  <c r="L60" i="43"/>
  <c r="M60" i="43" s="1"/>
  <c r="F60" i="43"/>
  <c r="G60" i="43" s="1"/>
  <c r="X60" i="42"/>
  <c r="Y60" i="42" s="1"/>
  <c r="X60" i="41"/>
  <c r="Y60" i="41" s="1"/>
  <c r="O60" i="40"/>
  <c r="P60" i="40" s="1"/>
  <c r="AJ60" i="39"/>
  <c r="AK60" i="39" s="1"/>
  <c r="AA60" i="39"/>
  <c r="AB60" i="39" s="1"/>
  <c r="F60" i="39"/>
  <c r="G60" i="39" s="1"/>
  <c r="AG60" i="38"/>
  <c r="AH60" i="38" s="1"/>
  <c r="U60" i="38"/>
  <c r="V60" i="38" s="1"/>
  <c r="AD60" i="37"/>
  <c r="AE60" i="37" s="1"/>
  <c r="R60" i="37"/>
  <c r="S60" i="37" s="1"/>
  <c r="I60" i="37"/>
  <c r="J60" i="37" s="1"/>
  <c r="L60" i="42"/>
  <c r="M60" i="42" s="1"/>
  <c r="R60" i="41"/>
  <c r="S60" i="41" s="1"/>
  <c r="C60" i="40"/>
  <c r="D60" i="40" s="1"/>
  <c r="AG60" i="39"/>
  <c r="AH60" i="39" s="1"/>
  <c r="X60" i="39"/>
  <c r="Y60" i="39" s="1"/>
  <c r="O60" i="39"/>
  <c r="P60" i="39" s="1"/>
  <c r="AD60" i="38"/>
  <c r="AE60" i="38" s="1"/>
  <c r="R60" i="38"/>
  <c r="S60" i="38" s="1"/>
  <c r="I60" i="38"/>
  <c r="J60" i="38" s="1"/>
  <c r="AA60" i="37"/>
  <c r="AB60" i="37" s="1"/>
  <c r="F60" i="37"/>
  <c r="G60" i="37" s="1"/>
  <c r="AJ60" i="41"/>
  <c r="AK60" i="41" s="1"/>
  <c r="L60" i="41"/>
  <c r="M60" i="41" s="1"/>
  <c r="AD60" i="39"/>
  <c r="AE60" i="39" s="1"/>
  <c r="U60" i="39"/>
  <c r="V60" i="39" s="1"/>
  <c r="L60" i="39"/>
  <c r="M60" i="39" s="1"/>
  <c r="C60" i="39"/>
  <c r="D60" i="39" s="1"/>
  <c r="AJ60" i="38"/>
  <c r="AK60" i="38" s="1"/>
  <c r="AA60" i="38"/>
  <c r="AB60" i="38" s="1"/>
  <c r="O60" i="38"/>
  <c r="P60" i="38" s="1"/>
  <c r="F60" i="38"/>
  <c r="G60" i="38" s="1"/>
  <c r="AJ60" i="37"/>
  <c r="AK60" i="37" s="1"/>
  <c r="X60" i="37"/>
  <c r="Y60" i="37" s="1"/>
  <c r="O60" i="37"/>
  <c r="P60" i="37" s="1"/>
  <c r="C60" i="37"/>
  <c r="D60" i="37" s="1"/>
  <c r="AJ60" i="42"/>
  <c r="AK60" i="42" s="1"/>
  <c r="AD60" i="41"/>
  <c r="AE60" i="41" s="1"/>
  <c r="F60" i="41"/>
  <c r="G60" i="41" s="1"/>
  <c r="AA60" i="40"/>
  <c r="AB60" i="40" s="1"/>
  <c r="R60" i="39"/>
  <c r="S60" i="39" s="1"/>
  <c r="I60" i="39"/>
  <c r="J60" i="39" s="1"/>
  <c r="X60" i="38"/>
  <c r="Y60" i="38" s="1"/>
  <c r="L60" i="38"/>
  <c r="M60" i="38" s="1"/>
  <c r="C60" i="38"/>
  <c r="D60" i="38" s="1"/>
  <c r="AG60" i="37"/>
  <c r="AH60" i="37" s="1"/>
  <c r="U60" i="37"/>
  <c r="V60" i="37" s="1"/>
  <c r="L60" i="37"/>
  <c r="M60" i="37" s="1"/>
  <c r="AG60" i="36"/>
  <c r="AH60" i="36" s="1"/>
  <c r="AA60" i="36"/>
  <c r="AB60" i="36" s="1"/>
  <c r="U60" i="36"/>
  <c r="V60" i="36" s="1"/>
  <c r="O60" i="36"/>
  <c r="P60" i="36" s="1"/>
  <c r="I60" i="36"/>
  <c r="J60" i="36" s="1"/>
  <c r="C60" i="36"/>
  <c r="D60" i="36" s="1"/>
  <c r="AD60" i="35"/>
  <c r="AE60" i="35" s="1"/>
  <c r="U60" i="35"/>
  <c r="V60" i="35" s="1"/>
  <c r="F60" i="35"/>
  <c r="G60" i="35" s="1"/>
  <c r="AJ60" i="34"/>
  <c r="AK60" i="34" s="1"/>
  <c r="X60" i="34"/>
  <c r="Y60" i="34" s="1"/>
  <c r="O60" i="34"/>
  <c r="P60" i="34" s="1"/>
  <c r="C60" i="34"/>
  <c r="D60" i="34" s="1"/>
  <c r="AJ60" i="36"/>
  <c r="AK60" i="36" s="1"/>
  <c r="AD60" i="36"/>
  <c r="AE60" i="36" s="1"/>
  <c r="X60" i="36"/>
  <c r="Y60" i="36" s="1"/>
  <c r="R60" i="36"/>
  <c r="S60" i="36" s="1"/>
  <c r="L60" i="36"/>
  <c r="M60" i="36" s="1"/>
  <c r="F60" i="36"/>
  <c r="G60" i="36" s="1"/>
  <c r="AG60" i="35"/>
  <c r="AH60" i="35" s="1"/>
  <c r="R60" i="35"/>
  <c r="S60" i="35" s="1"/>
  <c r="I60" i="35"/>
  <c r="J60" i="35" s="1"/>
  <c r="AD60" i="34"/>
  <c r="AE60" i="34" s="1"/>
  <c r="U60" i="34"/>
  <c r="V60" i="34" s="1"/>
  <c r="I60" i="34"/>
  <c r="J60" i="34" s="1"/>
  <c r="X60" i="35"/>
  <c r="Y60" i="35" s="1"/>
  <c r="O60" i="35"/>
  <c r="P60" i="35" s="1"/>
  <c r="AA60" i="34"/>
  <c r="AB60" i="34" s="1"/>
  <c r="R60" i="34"/>
  <c r="S60" i="34" s="1"/>
  <c r="F60" i="34"/>
  <c r="G60" i="34" s="1"/>
  <c r="AJ60" i="35"/>
  <c r="AK60" i="35" s="1"/>
  <c r="C60" i="35"/>
  <c r="D60" i="35" s="1"/>
  <c r="AG60" i="34"/>
  <c r="AH60" i="34" s="1"/>
  <c r="AJ60" i="33"/>
  <c r="AK60" i="33" s="1"/>
  <c r="O60" i="33"/>
  <c r="P60" i="33" s="1"/>
  <c r="C60" i="33"/>
  <c r="D60" i="33" s="1"/>
  <c r="AA60" i="32"/>
  <c r="AB60" i="32" s="1"/>
  <c r="O60" i="32"/>
  <c r="P60" i="32" s="1"/>
  <c r="C60" i="32"/>
  <c r="D60" i="32" s="1"/>
  <c r="AD60" i="31"/>
  <c r="AE60" i="31" s="1"/>
  <c r="U60" i="31"/>
  <c r="V60" i="31" s="1"/>
  <c r="I60" i="31"/>
  <c r="J60" i="31" s="1"/>
  <c r="AA60" i="35"/>
  <c r="AB60" i="35" s="1"/>
  <c r="AG60" i="33"/>
  <c r="AH60" i="33" s="1"/>
  <c r="X60" i="33"/>
  <c r="Y60" i="33" s="1"/>
  <c r="L60" i="33"/>
  <c r="M60" i="33" s="1"/>
  <c r="AJ60" i="32"/>
  <c r="AK60" i="32" s="1"/>
  <c r="X60" i="32"/>
  <c r="Y60" i="32" s="1"/>
  <c r="L60" i="32"/>
  <c r="M60" i="32" s="1"/>
  <c r="AJ60" i="31"/>
  <c r="AK60" i="31" s="1"/>
  <c r="AA60" i="31"/>
  <c r="AB60" i="31" s="1"/>
  <c r="R60" i="31"/>
  <c r="S60" i="31" s="1"/>
  <c r="F60" i="31"/>
  <c r="G60" i="31" s="1"/>
  <c r="L60" i="34"/>
  <c r="M60" i="34" s="1"/>
  <c r="AD60" i="33"/>
  <c r="AE60" i="33" s="1"/>
  <c r="U60" i="33"/>
  <c r="V60" i="33" s="1"/>
  <c r="I60" i="33"/>
  <c r="J60" i="33" s="1"/>
  <c r="AG60" i="32"/>
  <c r="AH60" i="32" s="1"/>
  <c r="U60" i="32"/>
  <c r="V60" i="32" s="1"/>
  <c r="I60" i="32"/>
  <c r="J60" i="32" s="1"/>
  <c r="L60" i="35"/>
  <c r="M60" i="35" s="1"/>
  <c r="AA60" i="33"/>
  <c r="AB60" i="33" s="1"/>
  <c r="R60" i="33"/>
  <c r="S60" i="33" s="1"/>
  <c r="F60" i="33"/>
  <c r="G60" i="33" s="1"/>
  <c r="AD60" i="32"/>
  <c r="AE60" i="32" s="1"/>
  <c r="R60" i="32"/>
  <c r="S60" i="32" s="1"/>
  <c r="F60" i="32"/>
  <c r="G60" i="32" s="1"/>
  <c r="AG60" i="31"/>
  <c r="AH60" i="31" s="1"/>
  <c r="L60" i="31"/>
  <c r="M60" i="31" s="1"/>
  <c r="AJ60" i="30"/>
  <c r="AK60" i="30" s="1"/>
  <c r="X60" i="30"/>
  <c r="Y60" i="30" s="1"/>
  <c r="C60" i="30"/>
  <c r="D60" i="30" s="1"/>
  <c r="AJ60" i="28"/>
  <c r="AK60" i="28" s="1"/>
  <c r="O60" i="28"/>
  <c r="P60" i="28" s="1"/>
  <c r="F60" i="28"/>
  <c r="G60" i="28" s="1"/>
  <c r="AG60" i="27"/>
  <c r="AH60" i="27" s="1"/>
  <c r="U60" i="27"/>
  <c r="V60" i="27" s="1"/>
  <c r="I60" i="27"/>
  <c r="J60" i="27" s="1"/>
  <c r="AG60" i="26"/>
  <c r="AH60" i="26" s="1"/>
  <c r="AA60" i="26"/>
  <c r="AB60" i="26" s="1"/>
  <c r="U60" i="26"/>
  <c r="V60" i="26" s="1"/>
  <c r="O60" i="26"/>
  <c r="P60" i="26" s="1"/>
  <c r="I60" i="26"/>
  <c r="J60" i="26" s="1"/>
  <c r="C60" i="26"/>
  <c r="D60" i="26" s="1"/>
  <c r="AG60" i="25"/>
  <c r="AH60" i="25" s="1"/>
  <c r="X60" i="25"/>
  <c r="Y60" i="25" s="1"/>
  <c r="I60" i="25"/>
  <c r="J60" i="25" s="1"/>
  <c r="X60" i="31"/>
  <c r="Y60" i="31" s="1"/>
  <c r="AG60" i="30"/>
  <c r="AH60" i="30" s="1"/>
  <c r="U60" i="30"/>
  <c r="V60" i="30" s="1"/>
  <c r="L60" i="30"/>
  <c r="M60" i="30" s="1"/>
  <c r="AG60" i="29"/>
  <c r="AH60" i="29" s="1"/>
  <c r="AA60" i="29"/>
  <c r="AB60" i="29" s="1"/>
  <c r="U60" i="29"/>
  <c r="V60" i="29" s="1"/>
  <c r="O60" i="29"/>
  <c r="P60" i="29" s="1"/>
  <c r="I60" i="29"/>
  <c r="J60" i="29" s="1"/>
  <c r="C60" i="29"/>
  <c r="D60" i="29" s="1"/>
  <c r="AG60" i="28"/>
  <c r="AH60" i="28" s="1"/>
  <c r="X60" i="28"/>
  <c r="Y60" i="28" s="1"/>
  <c r="C60" i="28"/>
  <c r="D60" i="28" s="1"/>
  <c r="AD60" i="27"/>
  <c r="AE60" i="27" s="1"/>
  <c r="R60" i="27"/>
  <c r="S60" i="27" s="1"/>
  <c r="F60" i="27"/>
  <c r="G60" i="27" s="1"/>
  <c r="AD60" i="25"/>
  <c r="AE60" i="25" s="1"/>
  <c r="O60" i="25"/>
  <c r="P60" i="25" s="1"/>
  <c r="F60" i="25"/>
  <c r="G60" i="25" s="1"/>
  <c r="AJ60" i="24"/>
  <c r="AK60" i="24" s="1"/>
  <c r="AD60" i="24"/>
  <c r="AE60" i="24" s="1"/>
  <c r="X60" i="24"/>
  <c r="Y60" i="24" s="1"/>
  <c r="R60" i="24"/>
  <c r="S60" i="24" s="1"/>
  <c r="L60" i="24"/>
  <c r="M60" i="24" s="1"/>
  <c r="O60" i="31"/>
  <c r="P60" i="31" s="1"/>
  <c r="AD60" i="30"/>
  <c r="AE60" i="30" s="1"/>
  <c r="R60" i="30"/>
  <c r="S60" i="30" s="1"/>
  <c r="I60" i="30"/>
  <c r="J60" i="30" s="1"/>
  <c r="AD60" i="28"/>
  <c r="AE60" i="28" s="1"/>
  <c r="U60" i="28"/>
  <c r="V60" i="28" s="1"/>
  <c r="L60" i="28"/>
  <c r="M60" i="28" s="1"/>
  <c r="AA60" i="27"/>
  <c r="AB60" i="27" s="1"/>
  <c r="O60" i="27"/>
  <c r="P60" i="27" s="1"/>
  <c r="C60" i="27"/>
  <c r="D60" i="27" s="1"/>
  <c r="AJ60" i="26"/>
  <c r="AK60" i="26" s="1"/>
  <c r="AD60" i="26"/>
  <c r="AE60" i="26" s="1"/>
  <c r="X60" i="26"/>
  <c r="Y60" i="26" s="1"/>
  <c r="R60" i="26"/>
  <c r="S60" i="26" s="1"/>
  <c r="L60" i="26"/>
  <c r="M60" i="26" s="1"/>
  <c r="F60" i="26"/>
  <c r="G60" i="26" s="1"/>
  <c r="AJ60" i="25"/>
  <c r="AK60" i="25" s="1"/>
  <c r="U60" i="25"/>
  <c r="V60" i="25" s="1"/>
  <c r="L60" i="25"/>
  <c r="M60" i="25" s="1"/>
  <c r="C60" i="25"/>
  <c r="D60" i="25" s="1"/>
  <c r="C60" i="31"/>
  <c r="D60" i="31" s="1"/>
  <c r="AA60" i="30"/>
  <c r="AB60" i="30" s="1"/>
  <c r="O60" i="30"/>
  <c r="P60" i="30" s="1"/>
  <c r="F60" i="30"/>
  <c r="G60" i="30" s="1"/>
  <c r="AJ60" i="29"/>
  <c r="AK60" i="29" s="1"/>
  <c r="AD60" i="29"/>
  <c r="AE60" i="29" s="1"/>
  <c r="X60" i="29"/>
  <c r="Y60" i="29" s="1"/>
  <c r="R60" i="29"/>
  <c r="S60" i="29" s="1"/>
  <c r="L60" i="29"/>
  <c r="M60" i="29" s="1"/>
  <c r="F60" i="29"/>
  <c r="G60" i="29" s="1"/>
  <c r="AA60" i="28"/>
  <c r="AB60" i="28" s="1"/>
  <c r="R60" i="28"/>
  <c r="S60" i="28" s="1"/>
  <c r="I60" i="28"/>
  <c r="J60" i="28" s="1"/>
  <c r="AJ60" i="27"/>
  <c r="AK60" i="27" s="1"/>
  <c r="X60" i="27"/>
  <c r="Y60" i="27" s="1"/>
  <c r="L60" i="27"/>
  <c r="M60" i="27" s="1"/>
  <c r="O60" i="24"/>
  <c r="P60" i="24" s="1"/>
  <c r="AG60" i="22"/>
  <c r="AH60" i="22" s="1"/>
  <c r="X60" i="22"/>
  <c r="Y60" i="22" s="1"/>
  <c r="I60" i="22"/>
  <c r="J60" i="22" s="1"/>
  <c r="AG60" i="21"/>
  <c r="AH60" i="21" s="1"/>
  <c r="U60" i="21"/>
  <c r="V60" i="21" s="1"/>
  <c r="I60" i="21"/>
  <c r="J60" i="21" s="1"/>
  <c r="U60" i="20"/>
  <c r="V60" i="20" s="1"/>
  <c r="L60" i="20"/>
  <c r="M60" i="20" s="1"/>
  <c r="C60" i="20"/>
  <c r="D60" i="20" s="1"/>
  <c r="AG60" i="19"/>
  <c r="AH60" i="19" s="1"/>
  <c r="L60" i="19"/>
  <c r="M60" i="19" s="1"/>
  <c r="X60" i="18"/>
  <c r="Y60" i="18" s="1"/>
  <c r="O60" i="18"/>
  <c r="P60" i="18" s="1"/>
  <c r="U60" i="24"/>
  <c r="V60" i="24" s="1"/>
  <c r="F60" i="24"/>
  <c r="G60" i="24" s="1"/>
  <c r="AD60" i="22"/>
  <c r="AE60" i="22" s="1"/>
  <c r="O60" i="22"/>
  <c r="P60" i="22" s="1"/>
  <c r="F60" i="22"/>
  <c r="G60" i="22" s="1"/>
  <c r="AD60" i="21"/>
  <c r="AE60" i="21" s="1"/>
  <c r="R60" i="21"/>
  <c r="S60" i="21" s="1"/>
  <c r="F60" i="21"/>
  <c r="G60" i="21" s="1"/>
  <c r="AD60" i="20"/>
  <c r="AE60" i="20" s="1"/>
  <c r="R60" i="20"/>
  <c r="S60" i="20" s="1"/>
  <c r="I60" i="20"/>
  <c r="J60" i="20" s="1"/>
  <c r="AD60" i="19"/>
  <c r="AE60" i="19" s="1"/>
  <c r="U60" i="19"/>
  <c r="V60" i="19" s="1"/>
  <c r="I60" i="19"/>
  <c r="J60" i="19" s="1"/>
  <c r="AD60" i="18"/>
  <c r="AE60" i="18" s="1"/>
  <c r="U60" i="18"/>
  <c r="V60" i="18" s="1"/>
  <c r="F60" i="18"/>
  <c r="G60" i="18" s="1"/>
  <c r="AA60" i="25"/>
  <c r="AB60" i="25" s="1"/>
  <c r="AA60" i="24"/>
  <c r="AB60" i="24" s="1"/>
  <c r="R60" i="25"/>
  <c r="S60" i="25" s="1"/>
  <c r="AG60" i="24"/>
  <c r="AH60" i="24" s="1"/>
  <c r="I60" i="24"/>
  <c r="J60" i="24" s="1"/>
  <c r="C60" i="24"/>
  <c r="D60" i="24" s="1"/>
  <c r="AA60" i="22"/>
  <c r="AB60" i="22" s="1"/>
  <c r="R60" i="22"/>
  <c r="S60" i="22" s="1"/>
  <c r="C60" i="22"/>
  <c r="D60" i="22" s="1"/>
  <c r="AJ60" i="21"/>
  <c r="AK60" i="21" s="1"/>
  <c r="X60" i="21"/>
  <c r="Y60" i="21" s="1"/>
  <c r="L60" i="21"/>
  <c r="M60" i="21" s="1"/>
  <c r="AG60" i="20"/>
  <c r="AH60" i="20" s="1"/>
  <c r="X60" i="20"/>
  <c r="Y60" i="20" s="1"/>
  <c r="F60" i="20"/>
  <c r="G60" i="20" s="1"/>
  <c r="AJ60" i="19"/>
  <c r="AK60" i="19" s="1"/>
  <c r="X60" i="19"/>
  <c r="Y60" i="19" s="1"/>
  <c r="O60" i="19"/>
  <c r="P60" i="19" s="1"/>
  <c r="C60" i="19"/>
  <c r="D60" i="19" s="1"/>
  <c r="U60" i="22"/>
  <c r="V60" i="22" s="1"/>
  <c r="I60" i="18"/>
  <c r="J60" i="18" s="1"/>
  <c r="AA60" i="17"/>
  <c r="AB60" i="17" s="1"/>
  <c r="O60" i="17"/>
  <c r="P60" i="17" s="1"/>
  <c r="C60" i="17"/>
  <c r="D60" i="17" s="1"/>
  <c r="AJ60" i="16"/>
  <c r="AK60" i="16" s="1"/>
  <c r="AA60" i="16"/>
  <c r="AB60" i="16" s="1"/>
  <c r="O60" i="16"/>
  <c r="P60" i="16" s="1"/>
  <c r="F60" i="16"/>
  <c r="G60" i="16" s="1"/>
  <c r="AG60" i="15"/>
  <c r="AH60" i="15" s="1"/>
  <c r="U60" i="15"/>
  <c r="V60" i="15" s="1"/>
  <c r="L60" i="15"/>
  <c r="M60" i="15" s="1"/>
  <c r="AJ60" i="13"/>
  <c r="AK60" i="13" s="1"/>
  <c r="X60" i="13"/>
  <c r="Y60" i="13" s="1"/>
  <c r="L60" i="13"/>
  <c r="M60" i="13" s="1"/>
  <c r="AJ60" i="12"/>
  <c r="AK60" i="12" s="1"/>
  <c r="X60" i="12"/>
  <c r="Y60" i="12" s="1"/>
  <c r="L60" i="12"/>
  <c r="M60" i="12" s="1"/>
  <c r="AG61" i="11"/>
  <c r="AH61" i="11" s="1"/>
  <c r="U61" i="11"/>
  <c r="V61" i="11" s="1"/>
  <c r="I61" i="11"/>
  <c r="J61" i="11" s="1"/>
  <c r="AJ60" i="10"/>
  <c r="AK60" i="10" s="1"/>
  <c r="X60" i="10"/>
  <c r="Y60" i="10" s="1"/>
  <c r="L60" i="10"/>
  <c r="M60" i="10" s="1"/>
  <c r="R60" i="12"/>
  <c r="S60" i="12" s="1"/>
  <c r="AA61" i="11"/>
  <c r="AB61" i="11" s="1"/>
  <c r="F60" i="10"/>
  <c r="G60" i="10" s="1"/>
  <c r="L60" i="22"/>
  <c r="M60" i="22" s="1"/>
  <c r="AA60" i="21"/>
  <c r="AB60" i="21" s="1"/>
  <c r="AJ60" i="20"/>
  <c r="AK60" i="20" s="1"/>
  <c r="AA60" i="19"/>
  <c r="AB60" i="19" s="1"/>
  <c r="AJ60" i="18"/>
  <c r="AK60" i="18" s="1"/>
  <c r="C60" i="18"/>
  <c r="D60" i="18" s="1"/>
  <c r="AJ60" i="17"/>
  <c r="AK60" i="17" s="1"/>
  <c r="X60" i="17"/>
  <c r="Y60" i="17" s="1"/>
  <c r="L60" i="17"/>
  <c r="M60" i="17" s="1"/>
  <c r="X60" i="16"/>
  <c r="Y60" i="16" s="1"/>
  <c r="L60" i="16"/>
  <c r="M60" i="16" s="1"/>
  <c r="C60" i="16"/>
  <c r="D60" i="16" s="1"/>
  <c r="AD60" i="15"/>
  <c r="AE60" i="15" s="1"/>
  <c r="R60" i="15"/>
  <c r="S60" i="15" s="1"/>
  <c r="I60" i="15"/>
  <c r="J60" i="15" s="1"/>
  <c r="AG60" i="13"/>
  <c r="AH60" i="13" s="1"/>
  <c r="U60" i="13"/>
  <c r="V60" i="13" s="1"/>
  <c r="I60" i="13"/>
  <c r="J60" i="13" s="1"/>
  <c r="AG60" i="12"/>
  <c r="AH60" i="12" s="1"/>
  <c r="U60" i="12"/>
  <c r="V60" i="12" s="1"/>
  <c r="I60" i="12"/>
  <c r="J60" i="12" s="1"/>
  <c r="AD61" i="11"/>
  <c r="AE61" i="11" s="1"/>
  <c r="R61" i="11"/>
  <c r="S61" i="11" s="1"/>
  <c r="F61" i="11"/>
  <c r="G61" i="11" s="1"/>
  <c r="AG60" i="10"/>
  <c r="AH60" i="10" s="1"/>
  <c r="U60" i="10"/>
  <c r="V60" i="10" s="1"/>
  <c r="I60" i="10"/>
  <c r="J60" i="10" s="1"/>
  <c r="AG60" i="9"/>
  <c r="AH60" i="9" s="1"/>
  <c r="AA60" i="9"/>
  <c r="AB60" i="9" s="1"/>
  <c r="U60" i="9"/>
  <c r="V60" i="9" s="1"/>
  <c r="O60" i="9"/>
  <c r="P60" i="9" s="1"/>
  <c r="I60" i="9"/>
  <c r="J60" i="9" s="1"/>
  <c r="C60" i="9"/>
  <c r="D60" i="9" s="1"/>
  <c r="F60" i="12"/>
  <c r="G60" i="12" s="1"/>
  <c r="O61" i="11"/>
  <c r="P61" i="11" s="1"/>
  <c r="R60" i="10"/>
  <c r="S60" i="10" s="1"/>
  <c r="AJ60" i="22"/>
  <c r="AK60" i="22" s="1"/>
  <c r="O60" i="21"/>
  <c r="P60" i="21" s="1"/>
  <c r="AA60" i="20"/>
  <c r="AB60" i="20" s="1"/>
  <c r="R60" i="19"/>
  <c r="S60" i="19" s="1"/>
  <c r="AG60" i="18"/>
  <c r="AH60" i="18" s="1"/>
  <c r="R60" i="18"/>
  <c r="S60" i="18" s="1"/>
  <c r="AG60" i="17"/>
  <c r="AH60" i="17" s="1"/>
  <c r="U60" i="17"/>
  <c r="V60" i="17" s="1"/>
  <c r="I60" i="17"/>
  <c r="J60" i="17" s="1"/>
  <c r="AG60" i="16"/>
  <c r="AH60" i="16" s="1"/>
  <c r="U60" i="16"/>
  <c r="V60" i="16" s="1"/>
  <c r="AA60" i="15"/>
  <c r="AB60" i="15" s="1"/>
  <c r="F60" i="15"/>
  <c r="G60" i="15" s="1"/>
  <c r="AD60" i="13"/>
  <c r="AE60" i="13" s="1"/>
  <c r="R60" i="13"/>
  <c r="S60" i="13" s="1"/>
  <c r="F60" i="13"/>
  <c r="G60" i="13" s="1"/>
  <c r="AD60" i="12"/>
  <c r="AE60" i="12" s="1"/>
  <c r="C61" i="11"/>
  <c r="D61" i="11" s="1"/>
  <c r="AD60" i="10"/>
  <c r="AE60" i="10" s="1"/>
  <c r="F60" i="19"/>
  <c r="G60" i="19" s="1"/>
  <c r="AA60" i="18"/>
  <c r="AB60" i="18" s="1"/>
  <c r="R60" i="17"/>
  <c r="S60" i="17" s="1"/>
  <c r="R60" i="16"/>
  <c r="S60" i="16" s="1"/>
  <c r="AJ60" i="15"/>
  <c r="AK60" i="15" s="1"/>
  <c r="O60" i="13"/>
  <c r="P60" i="13" s="1"/>
  <c r="O60" i="12"/>
  <c r="P60" i="12" s="1"/>
  <c r="AJ61" i="11"/>
  <c r="AK61" i="11" s="1"/>
  <c r="O60" i="10"/>
  <c r="P60" i="10" s="1"/>
  <c r="X60" i="9"/>
  <c r="Y60" i="9" s="1"/>
  <c r="AA60" i="12"/>
  <c r="AB60" i="12" s="1"/>
  <c r="L60" i="18"/>
  <c r="M60" i="18" s="1"/>
  <c r="F60" i="17"/>
  <c r="G60" i="17" s="1"/>
  <c r="I60" i="16"/>
  <c r="J60" i="16" s="1"/>
  <c r="X60" i="15"/>
  <c r="Y60" i="15" s="1"/>
  <c r="C60" i="13"/>
  <c r="D60" i="13" s="1"/>
  <c r="C60" i="12"/>
  <c r="D60" i="12" s="1"/>
  <c r="X61" i="11"/>
  <c r="Y61" i="11" s="1"/>
  <c r="C60" i="10"/>
  <c r="D60" i="10" s="1"/>
  <c r="R60" i="9"/>
  <c r="S60" i="9" s="1"/>
  <c r="C60" i="21"/>
  <c r="D60" i="21" s="1"/>
  <c r="O60" i="20"/>
  <c r="P60" i="20" s="1"/>
  <c r="AA60" i="13"/>
  <c r="AB60" i="13" s="1"/>
  <c r="F60" i="9"/>
  <c r="G60" i="9" s="1"/>
  <c r="O60" i="15"/>
  <c r="P60" i="15" s="1"/>
  <c r="L61" i="11"/>
  <c r="M61" i="11" s="1"/>
  <c r="AJ60" i="9"/>
  <c r="AK60" i="9" s="1"/>
  <c r="L60" i="9"/>
  <c r="M60" i="9" s="1"/>
  <c r="AD60" i="17"/>
  <c r="AE60" i="17" s="1"/>
  <c r="AD60" i="16"/>
  <c r="AE60" i="16" s="1"/>
  <c r="C60" i="15"/>
  <c r="D60" i="15" s="1"/>
  <c r="AA60" i="10"/>
  <c r="AB60" i="10" s="1"/>
  <c r="AD60" i="9"/>
  <c r="AE60" i="9" s="1"/>
  <c r="AG50" i="48"/>
  <c r="AH50" i="48" s="1"/>
  <c r="AA50" i="48"/>
  <c r="AB50" i="48" s="1"/>
  <c r="U50" i="48"/>
  <c r="V50" i="48" s="1"/>
  <c r="O50" i="48"/>
  <c r="P50" i="48" s="1"/>
  <c r="I50" i="48"/>
  <c r="J50" i="48" s="1"/>
  <c r="C50" i="48"/>
  <c r="D50" i="48" s="1"/>
  <c r="AJ50" i="47"/>
  <c r="AK50" i="47" s="1"/>
  <c r="U50" i="47"/>
  <c r="V50" i="47" s="1"/>
  <c r="L50" i="47"/>
  <c r="M50" i="47" s="1"/>
  <c r="AD50" i="48"/>
  <c r="AE50" i="48" s="1"/>
  <c r="R50" i="48"/>
  <c r="S50" i="48" s="1"/>
  <c r="F50" i="48"/>
  <c r="G50" i="48" s="1"/>
  <c r="AA50" i="47"/>
  <c r="AB50" i="47" s="1"/>
  <c r="R50" i="47"/>
  <c r="S50" i="47" s="1"/>
  <c r="C50" i="47"/>
  <c r="D50" i="47" s="1"/>
  <c r="AJ50" i="48"/>
  <c r="AK50" i="48" s="1"/>
  <c r="X50" i="47"/>
  <c r="Y50" i="47" s="1"/>
  <c r="I50" i="47"/>
  <c r="J50" i="47" s="1"/>
  <c r="X50" i="48"/>
  <c r="Y50" i="48" s="1"/>
  <c r="F50" i="47"/>
  <c r="G50" i="47" s="1"/>
  <c r="AG50" i="46"/>
  <c r="AH50" i="46" s="1"/>
  <c r="R50" i="46"/>
  <c r="S50" i="46" s="1"/>
  <c r="I50" i="46"/>
  <c r="J50" i="46" s="1"/>
  <c r="L50" i="48"/>
  <c r="M50" i="48" s="1"/>
  <c r="AG50" i="47"/>
  <c r="AH50" i="47" s="1"/>
  <c r="X50" i="46"/>
  <c r="Y50" i="46" s="1"/>
  <c r="O50" i="46"/>
  <c r="P50" i="46" s="1"/>
  <c r="U50" i="46"/>
  <c r="V50" i="46" s="1"/>
  <c r="F50" i="46"/>
  <c r="G50" i="46" s="1"/>
  <c r="AJ50" i="46"/>
  <c r="AK50" i="46" s="1"/>
  <c r="C50" i="46"/>
  <c r="D50" i="46" s="1"/>
  <c r="AD50" i="47"/>
  <c r="AE50" i="47" s="1"/>
  <c r="AD50" i="46"/>
  <c r="AE50" i="46" s="1"/>
  <c r="O50" i="47"/>
  <c r="P50" i="47" s="1"/>
  <c r="AA50" i="46"/>
  <c r="AB50" i="46" s="1"/>
  <c r="L50" i="46"/>
  <c r="M50" i="46" s="1"/>
  <c r="AJ50" i="45"/>
  <c r="AK50" i="45" s="1"/>
  <c r="AA50" i="45"/>
  <c r="AB50" i="45" s="1"/>
  <c r="R50" i="45"/>
  <c r="S50" i="45" s="1"/>
  <c r="AD50" i="44"/>
  <c r="AE50" i="44" s="1"/>
  <c r="R50" i="44"/>
  <c r="S50" i="44" s="1"/>
  <c r="F50" i="44"/>
  <c r="G50" i="44" s="1"/>
  <c r="AG50" i="45"/>
  <c r="AH50" i="45" s="1"/>
  <c r="X50" i="45"/>
  <c r="Y50" i="45" s="1"/>
  <c r="O50" i="45"/>
  <c r="P50" i="45" s="1"/>
  <c r="F50" i="45"/>
  <c r="G50" i="45" s="1"/>
  <c r="AA50" i="44"/>
  <c r="AB50" i="44" s="1"/>
  <c r="O50" i="44"/>
  <c r="P50" i="44" s="1"/>
  <c r="C50" i="44"/>
  <c r="D50" i="44" s="1"/>
  <c r="U50" i="45"/>
  <c r="V50" i="45" s="1"/>
  <c r="L50" i="45"/>
  <c r="M50" i="45" s="1"/>
  <c r="C50" i="45"/>
  <c r="D50" i="45" s="1"/>
  <c r="AJ50" i="44"/>
  <c r="AK50" i="44" s="1"/>
  <c r="X50" i="44"/>
  <c r="Y50" i="44" s="1"/>
  <c r="L50" i="44"/>
  <c r="M50" i="44" s="1"/>
  <c r="AD50" i="45"/>
  <c r="AE50" i="45" s="1"/>
  <c r="I50" i="45"/>
  <c r="J50" i="45" s="1"/>
  <c r="AG50" i="44"/>
  <c r="AH50" i="44" s="1"/>
  <c r="U50" i="44"/>
  <c r="V50" i="44" s="1"/>
  <c r="I50" i="44"/>
  <c r="J50" i="44" s="1"/>
  <c r="AJ50" i="42"/>
  <c r="AK50" i="42" s="1"/>
  <c r="X50" i="42"/>
  <c r="Y50" i="42" s="1"/>
  <c r="L50" i="42"/>
  <c r="M50" i="42" s="1"/>
  <c r="AG50" i="43"/>
  <c r="AH50" i="43" s="1"/>
  <c r="AA50" i="43"/>
  <c r="AB50" i="43" s="1"/>
  <c r="U50" i="43"/>
  <c r="V50" i="43" s="1"/>
  <c r="O50" i="43"/>
  <c r="P50" i="43" s="1"/>
  <c r="I50" i="43"/>
  <c r="J50" i="43" s="1"/>
  <c r="C50" i="43"/>
  <c r="D50" i="43" s="1"/>
  <c r="AG50" i="42"/>
  <c r="AH50" i="42" s="1"/>
  <c r="U50" i="42"/>
  <c r="V50" i="42" s="1"/>
  <c r="I50" i="42"/>
  <c r="J50" i="42" s="1"/>
  <c r="AG50" i="41"/>
  <c r="AH50" i="41" s="1"/>
  <c r="AA50" i="41"/>
  <c r="AB50" i="41" s="1"/>
  <c r="U50" i="41"/>
  <c r="V50" i="41" s="1"/>
  <c r="O50" i="41"/>
  <c r="P50" i="41" s="1"/>
  <c r="I50" i="41"/>
  <c r="J50" i="41" s="1"/>
  <c r="C50" i="41"/>
  <c r="D50" i="41" s="1"/>
  <c r="AD50" i="42"/>
  <c r="AE50" i="42" s="1"/>
  <c r="R50" i="42"/>
  <c r="S50" i="42" s="1"/>
  <c r="F50" i="42"/>
  <c r="G50" i="42" s="1"/>
  <c r="AJ50" i="43"/>
  <c r="AK50" i="43" s="1"/>
  <c r="AD50" i="43"/>
  <c r="AE50" i="43" s="1"/>
  <c r="X50" i="43"/>
  <c r="Y50" i="43" s="1"/>
  <c r="R50" i="43"/>
  <c r="S50" i="43" s="1"/>
  <c r="L50" i="43"/>
  <c r="M50" i="43" s="1"/>
  <c r="F50" i="43"/>
  <c r="G50" i="43" s="1"/>
  <c r="C50" i="42"/>
  <c r="D50" i="42" s="1"/>
  <c r="X50" i="41"/>
  <c r="Y50" i="41" s="1"/>
  <c r="AJ50" i="40"/>
  <c r="AK50" i="40" s="1"/>
  <c r="U50" i="40"/>
  <c r="V50" i="40" s="1"/>
  <c r="L50" i="40"/>
  <c r="M50" i="40" s="1"/>
  <c r="AJ50" i="39"/>
  <c r="AK50" i="39" s="1"/>
  <c r="AD50" i="39"/>
  <c r="AE50" i="39" s="1"/>
  <c r="X50" i="39"/>
  <c r="Y50" i="39" s="1"/>
  <c r="R50" i="39"/>
  <c r="S50" i="39" s="1"/>
  <c r="L50" i="39"/>
  <c r="M50" i="39" s="1"/>
  <c r="F50" i="39"/>
  <c r="G50" i="39" s="1"/>
  <c r="AD50" i="38"/>
  <c r="AE50" i="38" s="1"/>
  <c r="R50" i="38"/>
  <c r="S50" i="38" s="1"/>
  <c r="I50" i="38"/>
  <c r="J50" i="38" s="1"/>
  <c r="R50" i="41"/>
  <c r="S50" i="41" s="1"/>
  <c r="AA50" i="40"/>
  <c r="AB50" i="40" s="1"/>
  <c r="R50" i="40"/>
  <c r="S50" i="40" s="1"/>
  <c r="C50" i="40"/>
  <c r="D50" i="40" s="1"/>
  <c r="AJ50" i="38"/>
  <c r="AK50" i="38" s="1"/>
  <c r="AA50" i="38"/>
  <c r="AB50" i="38" s="1"/>
  <c r="O50" i="38"/>
  <c r="P50" i="38" s="1"/>
  <c r="F50" i="38"/>
  <c r="G50" i="38" s="1"/>
  <c r="AA50" i="42"/>
  <c r="AB50" i="42" s="1"/>
  <c r="AJ50" i="41"/>
  <c r="AK50" i="41" s="1"/>
  <c r="L50" i="41"/>
  <c r="M50" i="41" s="1"/>
  <c r="AG50" i="40"/>
  <c r="AH50" i="40" s="1"/>
  <c r="X50" i="40"/>
  <c r="Y50" i="40" s="1"/>
  <c r="I50" i="40"/>
  <c r="J50" i="40" s="1"/>
  <c r="AG50" i="39"/>
  <c r="AH50" i="39" s="1"/>
  <c r="AA50" i="39"/>
  <c r="AB50" i="39" s="1"/>
  <c r="U50" i="39"/>
  <c r="V50" i="39" s="1"/>
  <c r="O50" i="39"/>
  <c r="P50" i="39" s="1"/>
  <c r="I50" i="39"/>
  <c r="J50" i="39" s="1"/>
  <c r="C50" i="39"/>
  <c r="D50" i="39" s="1"/>
  <c r="X50" i="38"/>
  <c r="Y50" i="38" s="1"/>
  <c r="L50" i="38"/>
  <c r="M50" i="38" s="1"/>
  <c r="C50" i="38"/>
  <c r="D50" i="38" s="1"/>
  <c r="O50" i="42"/>
  <c r="P50" i="42" s="1"/>
  <c r="AD50" i="41"/>
  <c r="AE50" i="41" s="1"/>
  <c r="F50" i="41"/>
  <c r="G50" i="41" s="1"/>
  <c r="AD50" i="40"/>
  <c r="AE50" i="40" s="1"/>
  <c r="O50" i="40"/>
  <c r="P50" i="40" s="1"/>
  <c r="F50" i="40"/>
  <c r="G50" i="40" s="1"/>
  <c r="AG50" i="38"/>
  <c r="AH50" i="38" s="1"/>
  <c r="U50" i="38"/>
  <c r="V50" i="38" s="1"/>
  <c r="AD50" i="37"/>
  <c r="AE50" i="37" s="1"/>
  <c r="R50" i="37"/>
  <c r="S50" i="37" s="1"/>
  <c r="I50" i="37"/>
  <c r="J50" i="37" s="1"/>
  <c r="AG50" i="36"/>
  <c r="AH50" i="36" s="1"/>
  <c r="AA50" i="36"/>
  <c r="AB50" i="36" s="1"/>
  <c r="U50" i="36"/>
  <c r="V50" i="36" s="1"/>
  <c r="O50" i="36"/>
  <c r="P50" i="36" s="1"/>
  <c r="I50" i="36"/>
  <c r="J50" i="36" s="1"/>
  <c r="C50" i="36"/>
  <c r="D50" i="36" s="1"/>
  <c r="AD50" i="35"/>
  <c r="AE50" i="35" s="1"/>
  <c r="I50" i="35"/>
  <c r="J50" i="35" s="1"/>
  <c r="AD50" i="34"/>
  <c r="AE50" i="34" s="1"/>
  <c r="U50" i="34"/>
  <c r="V50" i="34" s="1"/>
  <c r="F50" i="34"/>
  <c r="G50" i="34" s="1"/>
  <c r="AA50" i="37"/>
  <c r="AB50" i="37" s="1"/>
  <c r="F50" i="37"/>
  <c r="G50" i="37" s="1"/>
  <c r="AJ50" i="37"/>
  <c r="AK50" i="37" s="1"/>
  <c r="X50" i="37"/>
  <c r="Y50" i="37" s="1"/>
  <c r="O50" i="37"/>
  <c r="P50" i="37" s="1"/>
  <c r="C50" i="37"/>
  <c r="D50" i="37" s="1"/>
  <c r="AJ50" i="36"/>
  <c r="AK50" i="36" s="1"/>
  <c r="AD50" i="36"/>
  <c r="AE50" i="36" s="1"/>
  <c r="X50" i="36"/>
  <c r="Y50" i="36" s="1"/>
  <c r="R50" i="36"/>
  <c r="S50" i="36" s="1"/>
  <c r="L50" i="36"/>
  <c r="M50" i="36" s="1"/>
  <c r="F50" i="36"/>
  <c r="G50" i="36" s="1"/>
  <c r="AG50" i="35"/>
  <c r="AH50" i="35" s="1"/>
  <c r="X50" i="35"/>
  <c r="Y50" i="35" s="1"/>
  <c r="O50" i="35"/>
  <c r="P50" i="35" s="1"/>
  <c r="F50" i="35"/>
  <c r="G50" i="35" s="1"/>
  <c r="AG50" i="34"/>
  <c r="AH50" i="34" s="1"/>
  <c r="R50" i="34"/>
  <c r="S50" i="34" s="1"/>
  <c r="I50" i="34"/>
  <c r="J50" i="34" s="1"/>
  <c r="AG50" i="37"/>
  <c r="AH50" i="37" s="1"/>
  <c r="U50" i="37"/>
  <c r="V50" i="37" s="1"/>
  <c r="L50" i="37"/>
  <c r="M50" i="37" s="1"/>
  <c r="U50" i="35"/>
  <c r="V50" i="35" s="1"/>
  <c r="L50" i="35"/>
  <c r="M50" i="35" s="1"/>
  <c r="C50" i="35"/>
  <c r="D50" i="35" s="1"/>
  <c r="X50" i="34"/>
  <c r="Y50" i="34" s="1"/>
  <c r="O50" i="34"/>
  <c r="P50" i="34" s="1"/>
  <c r="AA50" i="35"/>
  <c r="AB50" i="35" s="1"/>
  <c r="L50" i="34"/>
  <c r="M50" i="34" s="1"/>
  <c r="AG50" i="33"/>
  <c r="AH50" i="33" s="1"/>
  <c r="X50" i="33"/>
  <c r="Y50" i="33" s="1"/>
  <c r="L50" i="33"/>
  <c r="M50" i="33" s="1"/>
  <c r="AG50" i="31"/>
  <c r="AH50" i="31" s="1"/>
  <c r="R50" i="31"/>
  <c r="S50" i="31" s="1"/>
  <c r="I50" i="31"/>
  <c r="J50" i="31" s="1"/>
  <c r="R50" i="35"/>
  <c r="S50" i="35" s="1"/>
  <c r="AJ50" i="34"/>
  <c r="AK50" i="34" s="1"/>
  <c r="C50" i="34"/>
  <c r="D50" i="34" s="1"/>
  <c r="AD50" i="33"/>
  <c r="AE50" i="33" s="1"/>
  <c r="U50" i="33"/>
  <c r="V50" i="33" s="1"/>
  <c r="I50" i="33"/>
  <c r="J50" i="33" s="1"/>
  <c r="AJ50" i="32"/>
  <c r="AK50" i="32" s="1"/>
  <c r="AD50" i="32"/>
  <c r="AE50" i="32" s="1"/>
  <c r="X50" i="32"/>
  <c r="Y50" i="32" s="1"/>
  <c r="R50" i="32"/>
  <c r="S50" i="32" s="1"/>
  <c r="L50" i="32"/>
  <c r="M50" i="32" s="1"/>
  <c r="F50" i="32"/>
  <c r="G50" i="32" s="1"/>
  <c r="X50" i="31"/>
  <c r="Y50" i="31" s="1"/>
  <c r="O50" i="31"/>
  <c r="P50" i="31" s="1"/>
  <c r="AA50" i="34"/>
  <c r="AB50" i="34" s="1"/>
  <c r="AA50" i="33"/>
  <c r="AB50" i="33" s="1"/>
  <c r="R50" i="33"/>
  <c r="S50" i="33" s="1"/>
  <c r="F50" i="33"/>
  <c r="G50" i="33" s="1"/>
  <c r="AJ50" i="35"/>
  <c r="AK50" i="35" s="1"/>
  <c r="AJ50" i="33"/>
  <c r="AK50" i="33" s="1"/>
  <c r="O50" i="33"/>
  <c r="P50" i="33" s="1"/>
  <c r="C50" i="33"/>
  <c r="D50" i="33" s="1"/>
  <c r="AG50" i="32"/>
  <c r="AH50" i="32" s="1"/>
  <c r="AA50" i="32"/>
  <c r="AB50" i="32" s="1"/>
  <c r="U50" i="32"/>
  <c r="V50" i="32" s="1"/>
  <c r="O50" i="32"/>
  <c r="P50" i="32" s="1"/>
  <c r="I50" i="32"/>
  <c r="J50" i="32" s="1"/>
  <c r="C50" i="32"/>
  <c r="D50" i="32" s="1"/>
  <c r="AJ50" i="31"/>
  <c r="AK50" i="31" s="1"/>
  <c r="AA50" i="31"/>
  <c r="AB50" i="31" s="1"/>
  <c r="L50" i="31"/>
  <c r="M50" i="31" s="1"/>
  <c r="C50" i="31"/>
  <c r="D50" i="31" s="1"/>
  <c r="F50" i="31"/>
  <c r="G50" i="31" s="1"/>
  <c r="AG50" i="30"/>
  <c r="AH50" i="30" s="1"/>
  <c r="U50" i="30"/>
  <c r="V50" i="30" s="1"/>
  <c r="L50" i="30"/>
  <c r="M50" i="30" s="1"/>
  <c r="AD50" i="28"/>
  <c r="AE50" i="28" s="1"/>
  <c r="U50" i="28"/>
  <c r="V50" i="28" s="1"/>
  <c r="F50" i="28"/>
  <c r="G50" i="28" s="1"/>
  <c r="AJ50" i="27"/>
  <c r="AK50" i="27" s="1"/>
  <c r="AD50" i="27"/>
  <c r="AE50" i="27" s="1"/>
  <c r="X50" i="27"/>
  <c r="Y50" i="27" s="1"/>
  <c r="R50" i="27"/>
  <c r="S50" i="27" s="1"/>
  <c r="L50" i="27"/>
  <c r="M50" i="27" s="1"/>
  <c r="F50" i="27"/>
  <c r="G50" i="27" s="1"/>
  <c r="AJ50" i="26"/>
  <c r="AK50" i="26" s="1"/>
  <c r="AA50" i="26"/>
  <c r="AB50" i="26" s="1"/>
  <c r="O50" i="26"/>
  <c r="P50" i="26" s="1"/>
  <c r="F50" i="26"/>
  <c r="G50" i="26" s="1"/>
  <c r="AD50" i="31"/>
  <c r="AE50" i="31" s="1"/>
  <c r="AD50" i="30"/>
  <c r="AE50" i="30" s="1"/>
  <c r="R50" i="30"/>
  <c r="S50" i="30" s="1"/>
  <c r="I50" i="30"/>
  <c r="J50" i="30" s="1"/>
  <c r="AG50" i="29"/>
  <c r="AH50" i="29" s="1"/>
  <c r="AA50" i="29"/>
  <c r="AB50" i="29" s="1"/>
  <c r="U50" i="29"/>
  <c r="V50" i="29" s="1"/>
  <c r="O50" i="29"/>
  <c r="P50" i="29" s="1"/>
  <c r="I50" i="29"/>
  <c r="J50" i="29" s="1"/>
  <c r="C50" i="29"/>
  <c r="D50" i="29" s="1"/>
  <c r="AJ50" i="28"/>
  <c r="AK50" i="28" s="1"/>
  <c r="AA50" i="28"/>
  <c r="AB50" i="28" s="1"/>
  <c r="L50" i="28"/>
  <c r="M50" i="28" s="1"/>
  <c r="C50" i="28"/>
  <c r="D50" i="28" s="1"/>
  <c r="AG50" i="26"/>
  <c r="AH50" i="26" s="1"/>
  <c r="X50" i="26"/>
  <c r="Y50" i="26" s="1"/>
  <c r="C50" i="26"/>
  <c r="D50" i="26" s="1"/>
  <c r="X50" i="25"/>
  <c r="Y50" i="25" s="1"/>
  <c r="O50" i="25"/>
  <c r="P50" i="25" s="1"/>
  <c r="U50" i="31"/>
  <c r="V50" i="31" s="1"/>
  <c r="AA50" i="30"/>
  <c r="AB50" i="30" s="1"/>
  <c r="O50" i="30"/>
  <c r="P50" i="30" s="1"/>
  <c r="F50" i="30"/>
  <c r="G50" i="30" s="1"/>
  <c r="AG50" i="28"/>
  <c r="AH50" i="28" s="1"/>
  <c r="R50" i="28"/>
  <c r="S50" i="28" s="1"/>
  <c r="I50" i="28"/>
  <c r="J50" i="28" s="1"/>
  <c r="AG50" i="27"/>
  <c r="AH50" i="27" s="1"/>
  <c r="AA50" i="27"/>
  <c r="AB50" i="27" s="1"/>
  <c r="U50" i="27"/>
  <c r="V50" i="27" s="1"/>
  <c r="O50" i="27"/>
  <c r="P50" i="27" s="1"/>
  <c r="I50" i="27"/>
  <c r="J50" i="27" s="1"/>
  <c r="C50" i="27"/>
  <c r="D50" i="27" s="1"/>
  <c r="U50" i="26"/>
  <c r="V50" i="26" s="1"/>
  <c r="L50" i="26"/>
  <c r="M50" i="26" s="1"/>
  <c r="AD50" i="25"/>
  <c r="AE50" i="25" s="1"/>
  <c r="U50" i="25"/>
  <c r="V50" i="25" s="1"/>
  <c r="F50" i="25"/>
  <c r="G50" i="25" s="1"/>
  <c r="AJ50" i="30"/>
  <c r="AK50" i="30" s="1"/>
  <c r="X50" i="30"/>
  <c r="Y50" i="30" s="1"/>
  <c r="C50" i="30"/>
  <c r="D50" i="30" s="1"/>
  <c r="AJ50" i="29"/>
  <c r="AK50" i="29" s="1"/>
  <c r="AD50" i="29"/>
  <c r="AE50" i="29" s="1"/>
  <c r="X50" i="29"/>
  <c r="Y50" i="29" s="1"/>
  <c r="R50" i="29"/>
  <c r="S50" i="29" s="1"/>
  <c r="L50" i="29"/>
  <c r="M50" i="29" s="1"/>
  <c r="F50" i="29"/>
  <c r="G50" i="29" s="1"/>
  <c r="X50" i="28"/>
  <c r="Y50" i="28" s="1"/>
  <c r="O50" i="28"/>
  <c r="P50" i="28" s="1"/>
  <c r="AJ50" i="25"/>
  <c r="AK50" i="25" s="1"/>
  <c r="C50" i="25"/>
  <c r="D50" i="25" s="1"/>
  <c r="AD50" i="22"/>
  <c r="AE50" i="22" s="1"/>
  <c r="R50" i="22"/>
  <c r="S50" i="22" s="1"/>
  <c r="AG50" i="21"/>
  <c r="AH50" i="21" s="1"/>
  <c r="X50" i="21"/>
  <c r="Y50" i="21" s="1"/>
  <c r="L50" i="21"/>
  <c r="M50" i="21" s="1"/>
  <c r="AD50" i="20"/>
  <c r="AE50" i="20" s="1"/>
  <c r="U50" i="20"/>
  <c r="V50" i="20" s="1"/>
  <c r="F50" i="20"/>
  <c r="G50" i="20" s="1"/>
  <c r="AG50" i="19"/>
  <c r="AH50" i="19" s="1"/>
  <c r="X50" i="19"/>
  <c r="Y50" i="19" s="1"/>
  <c r="I50" i="19"/>
  <c r="J50" i="19" s="1"/>
  <c r="AD50" i="26"/>
  <c r="AE50" i="26" s="1"/>
  <c r="AG50" i="25"/>
  <c r="AH50" i="25" s="1"/>
  <c r="R50" i="25"/>
  <c r="S50" i="25" s="1"/>
  <c r="AJ50" i="24"/>
  <c r="AK50" i="24" s="1"/>
  <c r="AD50" i="24"/>
  <c r="AE50" i="24" s="1"/>
  <c r="X50" i="24"/>
  <c r="Y50" i="24" s="1"/>
  <c r="R50" i="24"/>
  <c r="S50" i="24" s="1"/>
  <c r="L50" i="24"/>
  <c r="M50" i="24" s="1"/>
  <c r="F50" i="24"/>
  <c r="G50" i="24" s="1"/>
  <c r="AJ50" i="22"/>
  <c r="AK50" i="22" s="1"/>
  <c r="AA50" i="22"/>
  <c r="AB50" i="22" s="1"/>
  <c r="I50" i="22"/>
  <c r="J50" i="22" s="1"/>
  <c r="AD50" i="21"/>
  <c r="AE50" i="21" s="1"/>
  <c r="U50" i="21"/>
  <c r="V50" i="21" s="1"/>
  <c r="I50" i="21"/>
  <c r="J50" i="21" s="1"/>
  <c r="AJ50" i="20"/>
  <c r="AK50" i="20" s="1"/>
  <c r="AA50" i="20"/>
  <c r="AB50" i="20" s="1"/>
  <c r="L50" i="20"/>
  <c r="M50" i="20" s="1"/>
  <c r="C50" i="20"/>
  <c r="D50" i="20" s="1"/>
  <c r="AD50" i="19"/>
  <c r="AE50" i="19" s="1"/>
  <c r="O50" i="19"/>
  <c r="P50" i="19" s="1"/>
  <c r="F50" i="19"/>
  <c r="G50" i="19" s="1"/>
  <c r="R50" i="26"/>
  <c r="S50" i="26" s="1"/>
  <c r="AA50" i="25"/>
  <c r="AB50" i="25" s="1"/>
  <c r="L50" i="25"/>
  <c r="M50" i="25" s="1"/>
  <c r="I50" i="26"/>
  <c r="J50" i="26" s="1"/>
  <c r="I50" i="25"/>
  <c r="J50" i="25" s="1"/>
  <c r="AG50" i="24"/>
  <c r="AH50" i="24" s="1"/>
  <c r="AA50" i="24"/>
  <c r="AB50" i="24" s="1"/>
  <c r="U50" i="24"/>
  <c r="V50" i="24" s="1"/>
  <c r="O50" i="24"/>
  <c r="P50" i="24" s="1"/>
  <c r="I50" i="24"/>
  <c r="J50" i="24" s="1"/>
  <c r="C50" i="24"/>
  <c r="D50" i="24" s="1"/>
  <c r="AG50" i="22"/>
  <c r="AH50" i="22" s="1"/>
  <c r="U50" i="22"/>
  <c r="V50" i="22" s="1"/>
  <c r="L50" i="22"/>
  <c r="M50" i="22" s="1"/>
  <c r="C50" i="22"/>
  <c r="D50" i="22" s="1"/>
  <c r="AJ50" i="21"/>
  <c r="AK50" i="21" s="1"/>
  <c r="O50" i="21"/>
  <c r="P50" i="21" s="1"/>
  <c r="C50" i="21"/>
  <c r="D50" i="21" s="1"/>
  <c r="X50" i="20"/>
  <c r="Y50" i="20" s="1"/>
  <c r="O50" i="20"/>
  <c r="P50" i="20" s="1"/>
  <c r="AA50" i="19"/>
  <c r="AB50" i="19" s="1"/>
  <c r="R50" i="19"/>
  <c r="S50" i="19" s="1"/>
  <c r="C50" i="19"/>
  <c r="D50" i="19" s="1"/>
  <c r="R50" i="21"/>
  <c r="S50" i="21" s="1"/>
  <c r="U50" i="19"/>
  <c r="V50" i="19" s="1"/>
  <c r="AD50" i="18"/>
  <c r="AE50" i="18" s="1"/>
  <c r="U50" i="18"/>
  <c r="V50" i="18" s="1"/>
  <c r="L50" i="18"/>
  <c r="M50" i="18" s="1"/>
  <c r="AJ50" i="17"/>
  <c r="AK50" i="17" s="1"/>
  <c r="AA50" i="17"/>
  <c r="AB50" i="17" s="1"/>
  <c r="R50" i="17"/>
  <c r="S50" i="17" s="1"/>
  <c r="I50" i="17"/>
  <c r="J50" i="17" s="1"/>
  <c r="X50" i="16"/>
  <c r="Y50" i="16" s="1"/>
  <c r="L50" i="16"/>
  <c r="M50" i="16" s="1"/>
  <c r="C50" i="16"/>
  <c r="D50" i="16" s="1"/>
  <c r="AG50" i="15"/>
  <c r="AH50" i="15" s="1"/>
  <c r="U50" i="15"/>
  <c r="V50" i="15" s="1"/>
  <c r="L50" i="15"/>
  <c r="M50" i="15" s="1"/>
  <c r="AJ50" i="13"/>
  <c r="AK50" i="13" s="1"/>
  <c r="X50" i="13"/>
  <c r="Y50" i="13" s="1"/>
  <c r="L50" i="13"/>
  <c r="M50" i="13" s="1"/>
  <c r="AJ50" i="12"/>
  <c r="AK50" i="12" s="1"/>
  <c r="U50" i="12"/>
  <c r="V50" i="12" s="1"/>
  <c r="L50" i="12"/>
  <c r="M50" i="12" s="1"/>
  <c r="AG50" i="10"/>
  <c r="AH50" i="10" s="1"/>
  <c r="U50" i="10"/>
  <c r="V50" i="10" s="1"/>
  <c r="I50" i="10"/>
  <c r="J50" i="10" s="1"/>
  <c r="AG50" i="12"/>
  <c r="AH50" i="12" s="1"/>
  <c r="AA50" i="10"/>
  <c r="AB50" i="10" s="1"/>
  <c r="C50" i="10"/>
  <c r="D50" i="10" s="1"/>
  <c r="X50" i="22"/>
  <c r="Y50" i="22" s="1"/>
  <c r="F50" i="21"/>
  <c r="G50" i="21" s="1"/>
  <c r="R50" i="20"/>
  <c r="S50" i="20" s="1"/>
  <c r="L50" i="19"/>
  <c r="M50" i="19" s="1"/>
  <c r="AA50" i="18"/>
  <c r="AB50" i="18" s="1"/>
  <c r="R50" i="18"/>
  <c r="S50" i="18" s="1"/>
  <c r="I50" i="18"/>
  <c r="J50" i="18" s="1"/>
  <c r="AG50" i="17"/>
  <c r="AH50" i="17" s="1"/>
  <c r="O50" i="17"/>
  <c r="P50" i="17" s="1"/>
  <c r="AG50" i="16"/>
  <c r="AH50" i="16" s="1"/>
  <c r="U50" i="16"/>
  <c r="V50" i="16" s="1"/>
  <c r="AD50" i="15"/>
  <c r="AE50" i="15" s="1"/>
  <c r="R50" i="15"/>
  <c r="S50" i="15" s="1"/>
  <c r="I50" i="15"/>
  <c r="J50" i="15" s="1"/>
  <c r="AG50" i="13"/>
  <c r="AH50" i="13" s="1"/>
  <c r="U50" i="13"/>
  <c r="V50" i="13" s="1"/>
  <c r="I50" i="13"/>
  <c r="J50" i="13" s="1"/>
  <c r="AA50" i="12"/>
  <c r="AB50" i="12" s="1"/>
  <c r="R50" i="12"/>
  <c r="S50" i="12" s="1"/>
  <c r="C50" i="12"/>
  <c r="D50" i="12" s="1"/>
  <c r="AJ51" i="11"/>
  <c r="AK51" i="11" s="1"/>
  <c r="AD51" i="11"/>
  <c r="AE51" i="11" s="1"/>
  <c r="X51" i="11"/>
  <c r="Y51" i="11" s="1"/>
  <c r="R51" i="11"/>
  <c r="S51" i="11" s="1"/>
  <c r="L51" i="11"/>
  <c r="M51" i="11" s="1"/>
  <c r="F51" i="11"/>
  <c r="G51" i="11" s="1"/>
  <c r="AD50" i="10"/>
  <c r="AE50" i="10" s="1"/>
  <c r="R50" i="10"/>
  <c r="S50" i="10" s="1"/>
  <c r="F50" i="10"/>
  <c r="G50" i="10" s="1"/>
  <c r="AG50" i="9"/>
  <c r="AH50" i="9" s="1"/>
  <c r="AA50" i="9"/>
  <c r="AB50" i="9" s="1"/>
  <c r="U50" i="9"/>
  <c r="V50" i="9" s="1"/>
  <c r="O50" i="9"/>
  <c r="P50" i="9" s="1"/>
  <c r="I50" i="9"/>
  <c r="J50" i="9" s="1"/>
  <c r="C50" i="9"/>
  <c r="D50" i="9" s="1"/>
  <c r="X50" i="12"/>
  <c r="Y50" i="12" s="1"/>
  <c r="I50" i="12"/>
  <c r="J50" i="12" s="1"/>
  <c r="O50" i="10"/>
  <c r="P50" i="10" s="1"/>
  <c r="O50" i="22"/>
  <c r="P50" i="22" s="1"/>
  <c r="I50" i="20"/>
  <c r="J50" i="20" s="1"/>
  <c r="AJ50" i="19"/>
  <c r="AK50" i="19" s="1"/>
  <c r="AJ50" i="18"/>
  <c r="AK50" i="18" s="1"/>
  <c r="O50" i="18"/>
  <c r="P50" i="18" s="1"/>
  <c r="F50" i="18"/>
  <c r="G50" i="18" s="1"/>
  <c r="X50" i="17"/>
  <c r="Y50" i="17" s="1"/>
  <c r="F50" i="17"/>
  <c r="G50" i="17" s="1"/>
  <c r="AD50" i="16"/>
  <c r="AE50" i="16" s="1"/>
  <c r="R50" i="16"/>
  <c r="S50" i="16" s="1"/>
  <c r="I50" i="16"/>
  <c r="J50" i="16" s="1"/>
  <c r="AA50" i="15"/>
  <c r="AB50" i="15" s="1"/>
  <c r="F50" i="15"/>
  <c r="G50" i="15" s="1"/>
  <c r="AD50" i="13"/>
  <c r="AE50" i="13" s="1"/>
  <c r="R50" i="13"/>
  <c r="S50" i="13" s="1"/>
  <c r="F50" i="13"/>
  <c r="G50" i="13" s="1"/>
  <c r="F50" i="22"/>
  <c r="G50" i="22" s="1"/>
  <c r="C50" i="18"/>
  <c r="D50" i="18" s="1"/>
  <c r="C50" i="17"/>
  <c r="D50" i="17" s="1"/>
  <c r="AJ50" i="16"/>
  <c r="AK50" i="16" s="1"/>
  <c r="O50" i="15"/>
  <c r="P50" i="15" s="1"/>
  <c r="C50" i="13"/>
  <c r="D50" i="13" s="1"/>
  <c r="AD50" i="12"/>
  <c r="AE50" i="12" s="1"/>
  <c r="U51" i="11"/>
  <c r="V51" i="11" s="1"/>
  <c r="X50" i="10"/>
  <c r="Y50" i="10" s="1"/>
  <c r="C51" i="11"/>
  <c r="D51" i="11" s="1"/>
  <c r="L50" i="9"/>
  <c r="M50" i="9" s="1"/>
  <c r="AG50" i="20"/>
  <c r="AH50" i="20" s="1"/>
  <c r="AG50" i="18"/>
  <c r="AH50" i="18" s="1"/>
  <c r="AD50" i="17"/>
  <c r="AE50" i="17" s="1"/>
  <c r="AA50" i="16"/>
  <c r="AB50" i="16" s="1"/>
  <c r="C50" i="15"/>
  <c r="D50" i="15" s="1"/>
  <c r="O51" i="11"/>
  <c r="P51" i="11" s="1"/>
  <c r="L50" i="10"/>
  <c r="M50" i="10" s="1"/>
  <c r="AD50" i="9"/>
  <c r="AE50" i="9" s="1"/>
  <c r="R50" i="9"/>
  <c r="S50" i="9" s="1"/>
  <c r="F50" i="9"/>
  <c r="G50" i="9" s="1"/>
  <c r="AA50" i="21"/>
  <c r="AB50" i="21" s="1"/>
  <c r="L50" i="17"/>
  <c r="M50" i="17" s="1"/>
  <c r="X50" i="15"/>
  <c r="Y50" i="15" s="1"/>
  <c r="O50" i="13"/>
  <c r="P50" i="13" s="1"/>
  <c r="F50" i="12"/>
  <c r="G50" i="12" s="1"/>
  <c r="AJ50" i="9"/>
  <c r="AK50" i="9" s="1"/>
  <c r="X50" i="18"/>
  <c r="Y50" i="18" s="1"/>
  <c r="U50" i="17"/>
  <c r="V50" i="17" s="1"/>
  <c r="O50" i="16"/>
  <c r="P50" i="16" s="1"/>
  <c r="AJ50" i="15"/>
  <c r="AK50" i="15" s="1"/>
  <c r="AA50" i="13"/>
  <c r="AB50" i="13" s="1"/>
  <c r="O50" i="12"/>
  <c r="P50" i="12" s="1"/>
  <c r="AG51" i="11"/>
  <c r="AH51" i="11" s="1"/>
  <c r="I51" i="11"/>
  <c r="J51" i="11" s="1"/>
  <c r="F50" i="16"/>
  <c r="G50" i="16" s="1"/>
  <c r="AA51" i="11"/>
  <c r="AB51" i="11" s="1"/>
  <c r="AJ50" i="10"/>
  <c r="AK50" i="10" s="1"/>
  <c r="X50" i="9"/>
  <c r="Y50" i="9" s="1"/>
  <c r="AG52" i="48"/>
  <c r="AH52" i="48" s="1"/>
  <c r="AA52" i="48"/>
  <c r="AB52" i="48" s="1"/>
  <c r="U52" i="48"/>
  <c r="V52" i="48" s="1"/>
  <c r="O52" i="48"/>
  <c r="P52" i="48" s="1"/>
  <c r="I52" i="48"/>
  <c r="J52" i="48" s="1"/>
  <c r="C52" i="48"/>
  <c r="D52" i="48" s="1"/>
  <c r="AJ52" i="47"/>
  <c r="AK52" i="47" s="1"/>
  <c r="U52" i="47"/>
  <c r="V52" i="47" s="1"/>
  <c r="L52" i="47"/>
  <c r="M52" i="47" s="1"/>
  <c r="AD52" i="48"/>
  <c r="AE52" i="48" s="1"/>
  <c r="R52" i="48"/>
  <c r="S52" i="48" s="1"/>
  <c r="F52" i="48"/>
  <c r="G52" i="48" s="1"/>
  <c r="AA52" i="47"/>
  <c r="AB52" i="47" s="1"/>
  <c r="R52" i="47"/>
  <c r="S52" i="47" s="1"/>
  <c r="C52" i="47"/>
  <c r="D52" i="47" s="1"/>
  <c r="L52" i="48"/>
  <c r="M52" i="48" s="1"/>
  <c r="AG52" i="47"/>
  <c r="AH52" i="47" s="1"/>
  <c r="AD52" i="47"/>
  <c r="AE52" i="47" s="1"/>
  <c r="O52" i="47"/>
  <c r="P52" i="47" s="1"/>
  <c r="AG52" i="46"/>
  <c r="AH52" i="46" s="1"/>
  <c r="R52" i="46"/>
  <c r="S52" i="46" s="1"/>
  <c r="I52" i="46"/>
  <c r="J52" i="46" s="1"/>
  <c r="AJ52" i="48"/>
  <c r="AK52" i="48" s="1"/>
  <c r="X52" i="47"/>
  <c r="Y52" i="47" s="1"/>
  <c r="I52" i="47"/>
  <c r="J52" i="47" s="1"/>
  <c r="X52" i="46"/>
  <c r="Y52" i="46" s="1"/>
  <c r="O52" i="46"/>
  <c r="P52" i="46" s="1"/>
  <c r="X52" i="48"/>
  <c r="Y52" i="48" s="1"/>
  <c r="AD52" i="46"/>
  <c r="AE52" i="46" s="1"/>
  <c r="AA52" i="46"/>
  <c r="AB52" i="46" s="1"/>
  <c r="L52" i="46"/>
  <c r="M52" i="46" s="1"/>
  <c r="U52" i="46"/>
  <c r="V52" i="46" s="1"/>
  <c r="F52" i="46"/>
  <c r="G52" i="46" s="1"/>
  <c r="F52" i="47"/>
  <c r="G52" i="47" s="1"/>
  <c r="AJ52" i="46"/>
  <c r="AK52" i="46" s="1"/>
  <c r="C52" i="46"/>
  <c r="D52" i="46" s="1"/>
  <c r="U52" i="45"/>
  <c r="V52" i="45" s="1"/>
  <c r="L52" i="45"/>
  <c r="M52" i="45" s="1"/>
  <c r="C52" i="45"/>
  <c r="D52" i="45" s="1"/>
  <c r="AD52" i="44"/>
  <c r="AE52" i="44" s="1"/>
  <c r="R52" i="44"/>
  <c r="S52" i="44" s="1"/>
  <c r="F52" i="44"/>
  <c r="G52" i="44" s="1"/>
  <c r="AD52" i="45"/>
  <c r="AE52" i="45" s="1"/>
  <c r="I52" i="45"/>
  <c r="J52" i="45" s="1"/>
  <c r="AA52" i="44"/>
  <c r="AB52" i="44" s="1"/>
  <c r="O52" i="44"/>
  <c r="P52" i="44" s="1"/>
  <c r="C52" i="44"/>
  <c r="D52" i="44" s="1"/>
  <c r="AJ52" i="45"/>
  <c r="AK52" i="45" s="1"/>
  <c r="AA52" i="45"/>
  <c r="AB52" i="45" s="1"/>
  <c r="R52" i="45"/>
  <c r="S52" i="45" s="1"/>
  <c r="AJ52" i="44"/>
  <c r="AK52" i="44" s="1"/>
  <c r="X52" i="44"/>
  <c r="Y52" i="44" s="1"/>
  <c r="L52" i="44"/>
  <c r="M52" i="44" s="1"/>
  <c r="AG52" i="45"/>
  <c r="AH52" i="45" s="1"/>
  <c r="X52" i="45"/>
  <c r="Y52" i="45" s="1"/>
  <c r="O52" i="45"/>
  <c r="P52" i="45" s="1"/>
  <c r="F52" i="45"/>
  <c r="G52" i="45" s="1"/>
  <c r="AG52" i="44"/>
  <c r="AH52" i="44" s="1"/>
  <c r="U52" i="44"/>
  <c r="V52" i="44" s="1"/>
  <c r="I52" i="44"/>
  <c r="J52" i="44" s="1"/>
  <c r="AJ52" i="42"/>
  <c r="AK52" i="42" s="1"/>
  <c r="X52" i="42"/>
  <c r="Y52" i="42" s="1"/>
  <c r="L52" i="42"/>
  <c r="M52" i="42" s="1"/>
  <c r="AG52" i="43"/>
  <c r="AH52" i="43" s="1"/>
  <c r="AA52" i="43"/>
  <c r="AB52" i="43" s="1"/>
  <c r="U52" i="43"/>
  <c r="V52" i="43" s="1"/>
  <c r="O52" i="43"/>
  <c r="P52" i="43" s="1"/>
  <c r="I52" i="43"/>
  <c r="J52" i="43" s="1"/>
  <c r="C52" i="43"/>
  <c r="D52" i="43" s="1"/>
  <c r="AG52" i="42"/>
  <c r="AH52" i="42" s="1"/>
  <c r="U52" i="42"/>
  <c r="V52" i="42" s="1"/>
  <c r="I52" i="42"/>
  <c r="J52" i="42" s="1"/>
  <c r="AG52" i="41"/>
  <c r="AH52" i="41" s="1"/>
  <c r="AA52" i="41"/>
  <c r="AB52" i="41" s="1"/>
  <c r="U52" i="41"/>
  <c r="V52" i="41" s="1"/>
  <c r="O52" i="41"/>
  <c r="P52" i="41" s="1"/>
  <c r="I52" i="41"/>
  <c r="J52" i="41" s="1"/>
  <c r="C52" i="41"/>
  <c r="D52" i="41" s="1"/>
  <c r="AD52" i="42"/>
  <c r="AE52" i="42" s="1"/>
  <c r="R52" i="42"/>
  <c r="S52" i="42" s="1"/>
  <c r="F52" i="42"/>
  <c r="G52" i="42" s="1"/>
  <c r="AJ52" i="43"/>
  <c r="AK52" i="43" s="1"/>
  <c r="AD52" i="43"/>
  <c r="AE52" i="43" s="1"/>
  <c r="X52" i="43"/>
  <c r="Y52" i="43" s="1"/>
  <c r="R52" i="43"/>
  <c r="S52" i="43" s="1"/>
  <c r="L52" i="43"/>
  <c r="M52" i="43" s="1"/>
  <c r="F52" i="43"/>
  <c r="G52" i="43" s="1"/>
  <c r="AA52" i="42"/>
  <c r="AB52" i="42" s="1"/>
  <c r="X52" i="41"/>
  <c r="Y52" i="41" s="1"/>
  <c r="AJ52" i="40"/>
  <c r="AK52" i="40" s="1"/>
  <c r="U52" i="40"/>
  <c r="V52" i="40" s="1"/>
  <c r="L52" i="40"/>
  <c r="M52" i="40" s="1"/>
  <c r="AJ52" i="39"/>
  <c r="AK52" i="39" s="1"/>
  <c r="AD52" i="39"/>
  <c r="AE52" i="39" s="1"/>
  <c r="X52" i="39"/>
  <c r="Y52" i="39" s="1"/>
  <c r="R52" i="39"/>
  <c r="S52" i="39" s="1"/>
  <c r="L52" i="39"/>
  <c r="M52" i="39" s="1"/>
  <c r="F52" i="39"/>
  <c r="G52" i="39" s="1"/>
  <c r="AG52" i="38"/>
  <c r="AH52" i="38" s="1"/>
  <c r="U52" i="38"/>
  <c r="V52" i="38" s="1"/>
  <c r="O52" i="42"/>
  <c r="P52" i="42" s="1"/>
  <c r="R52" i="41"/>
  <c r="S52" i="41" s="1"/>
  <c r="AA52" i="40"/>
  <c r="AB52" i="40" s="1"/>
  <c r="R52" i="40"/>
  <c r="S52" i="40" s="1"/>
  <c r="C52" i="40"/>
  <c r="D52" i="40" s="1"/>
  <c r="AD52" i="38"/>
  <c r="AE52" i="38" s="1"/>
  <c r="R52" i="38"/>
  <c r="S52" i="38" s="1"/>
  <c r="I52" i="38"/>
  <c r="J52" i="38" s="1"/>
  <c r="C52" i="42"/>
  <c r="D52" i="42" s="1"/>
  <c r="AJ52" i="41"/>
  <c r="AK52" i="41" s="1"/>
  <c r="L52" i="41"/>
  <c r="M52" i="41" s="1"/>
  <c r="AG52" i="40"/>
  <c r="AH52" i="40" s="1"/>
  <c r="X52" i="40"/>
  <c r="Y52" i="40" s="1"/>
  <c r="I52" i="40"/>
  <c r="J52" i="40" s="1"/>
  <c r="AG52" i="39"/>
  <c r="AH52" i="39" s="1"/>
  <c r="AA52" i="39"/>
  <c r="AB52" i="39" s="1"/>
  <c r="U52" i="39"/>
  <c r="V52" i="39" s="1"/>
  <c r="O52" i="39"/>
  <c r="P52" i="39" s="1"/>
  <c r="I52" i="39"/>
  <c r="J52" i="39" s="1"/>
  <c r="C52" i="39"/>
  <c r="D52" i="39" s="1"/>
  <c r="AJ52" i="38"/>
  <c r="AK52" i="38" s="1"/>
  <c r="AA52" i="38"/>
  <c r="AB52" i="38" s="1"/>
  <c r="O52" i="38"/>
  <c r="P52" i="38" s="1"/>
  <c r="F52" i="38"/>
  <c r="G52" i="38" s="1"/>
  <c r="AD52" i="41"/>
  <c r="AE52" i="41" s="1"/>
  <c r="F52" i="41"/>
  <c r="G52" i="41" s="1"/>
  <c r="AD52" i="40"/>
  <c r="AE52" i="40" s="1"/>
  <c r="O52" i="40"/>
  <c r="P52" i="40" s="1"/>
  <c r="F52" i="40"/>
  <c r="G52" i="40" s="1"/>
  <c r="X52" i="38"/>
  <c r="Y52" i="38" s="1"/>
  <c r="L52" i="38"/>
  <c r="M52" i="38" s="1"/>
  <c r="C52" i="38"/>
  <c r="D52" i="38" s="1"/>
  <c r="AG52" i="37"/>
  <c r="AH52" i="37" s="1"/>
  <c r="U52" i="37"/>
  <c r="V52" i="37" s="1"/>
  <c r="L52" i="37"/>
  <c r="M52" i="37" s="1"/>
  <c r="AG52" i="36"/>
  <c r="AH52" i="36" s="1"/>
  <c r="AA52" i="36"/>
  <c r="AB52" i="36" s="1"/>
  <c r="U52" i="36"/>
  <c r="V52" i="36" s="1"/>
  <c r="O52" i="36"/>
  <c r="P52" i="36" s="1"/>
  <c r="I52" i="36"/>
  <c r="J52" i="36" s="1"/>
  <c r="C52" i="36"/>
  <c r="D52" i="36" s="1"/>
  <c r="AG52" i="35"/>
  <c r="AH52" i="35" s="1"/>
  <c r="X52" i="35"/>
  <c r="Y52" i="35" s="1"/>
  <c r="O52" i="35"/>
  <c r="P52" i="35" s="1"/>
  <c r="F52" i="35"/>
  <c r="G52" i="35" s="1"/>
  <c r="AD52" i="34"/>
  <c r="AE52" i="34" s="1"/>
  <c r="U52" i="34"/>
  <c r="V52" i="34" s="1"/>
  <c r="F52" i="34"/>
  <c r="G52" i="34" s="1"/>
  <c r="AD52" i="37"/>
  <c r="AE52" i="37" s="1"/>
  <c r="R52" i="37"/>
  <c r="S52" i="37" s="1"/>
  <c r="I52" i="37"/>
  <c r="J52" i="37" s="1"/>
  <c r="AA52" i="37"/>
  <c r="AB52" i="37" s="1"/>
  <c r="F52" i="37"/>
  <c r="G52" i="37" s="1"/>
  <c r="AJ52" i="36"/>
  <c r="AK52" i="36" s="1"/>
  <c r="AD52" i="36"/>
  <c r="AE52" i="36" s="1"/>
  <c r="X52" i="36"/>
  <c r="Y52" i="36" s="1"/>
  <c r="R52" i="36"/>
  <c r="S52" i="36" s="1"/>
  <c r="L52" i="36"/>
  <c r="M52" i="36" s="1"/>
  <c r="F52" i="36"/>
  <c r="G52" i="36" s="1"/>
  <c r="AD52" i="35"/>
  <c r="AE52" i="35" s="1"/>
  <c r="I52" i="35"/>
  <c r="J52" i="35" s="1"/>
  <c r="AG52" i="34"/>
  <c r="AH52" i="34" s="1"/>
  <c r="R52" i="34"/>
  <c r="S52" i="34" s="1"/>
  <c r="I52" i="34"/>
  <c r="J52" i="34" s="1"/>
  <c r="AJ52" i="37"/>
  <c r="AK52" i="37" s="1"/>
  <c r="X52" i="37"/>
  <c r="Y52" i="37" s="1"/>
  <c r="O52" i="37"/>
  <c r="P52" i="37" s="1"/>
  <c r="C52" i="37"/>
  <c r="D52" i="37" s="1"/>
  <c r="AJ52" i="35"/>
  <c r="AK52" i="35" s="1"/>
  <c r="AA52" i="35"/>
  <c r="AB52" i="35" s="1"/>
  <c r="R52" i="35"/>
  <c r="S52" i="35" s="1"/>
  <c r="X52" i="34"/>
  <c r="Y52" i="34" s="1"/>
  <c r="O52" i="34"/>
  <c r="P52" i="34" s="1"/>
  <c r="AJ52" i="34"/>
  <c r="AK52" i="34" s="1"/>
  <c r="C52" i="34"/>
  <c r="D52" i="34" s="1"/>
  <c r="AJ52" i="33"/>
  <c r="AK52" i="33" s="1"/>
  <c r="O52" i="33"/>
  <c r="P52" i="33" s="1"/>
  <c r="C52" i="33"/>
  <c r="D52" i="33" s="1"/>
  <c r="AG52" i="31"/>
  <c r="AH52" i="31" s="1"/>
  <c r="R52" i="31"/>
  <c r="S52" i="31" s="1"/>
  <c r="I52" i="31"/>
  <c r="J52" i="31" s="1"/>
  <c r="U52" i="35"/>
  <c r="V52" i="35" s="1"/>
  <c r="AA52" i="34"/>
  <c r="AB52" i="34" s="1"/>
  <c r="AG52" i="33"/>
  <c r="AH52" i="33" s="1"/>
  <c r="X52" i="33"/>
  <c r="Y52" i="33" s="1"/>
  <c r="L52" i="33"/>
  <c r="M52" i="33" s="1"/>
  <c r="AJ52" i="32"/>
  <c r="AK52" i="32" s="1"/>
  <c r="AD52" i="32"/>
  <c r="AE52" i="32" s="1"/>
  <c r="X52" i="32"/>
  <c r="Y52" i="32" s="1"/>
  <c r="R52" i="32"/>
  <c r="S52" i="32" s="1"/>
  <c r="L52" i="32"/>
  <c r="M52" i="32" s="1"/>
  <c r="F52" i="32"/>
  <c r="G52" i="32" s="1"/>
  <c r="X52" i="31"/>
  <c r="Y52" i="31" s="1"/>
  <c r="O52" i="31"/>
  <c r="P52" i="31" s="1"/>
  <c r="L52" i="35"/>
  <c r="M52" i="35" s="1"/>
  <c r="AD52" i="33"/>
  <c r="AE52" i="33" s="1"/>
  <c r="U52" i="33"/>
  <c r="V52" i="33" s="1"/>
  <c r="I52" i="33"/>
  <c r="J52" i="33" s="1"/>
  <c r="C52" i="35"/>
  <c r="D52" i="35" s="1"/>
  <c r="L52" i="34"/>
  <c r="M52" i="34" s="1"/>
  <c r="AA52" i="33"/>
  <c r="AB52" i="33" s="1"/>
  <c r="R52" i="33"/>
  <c r="S52" i="33" s="1"/>
  <c r="F52" i="33"/>
  <c r="G52" i="33" s="1"/>
  <c r="AG52" i="32"/>
  <c r="AH52" i="32" s="1"/>
  <c r="AA52" i="32"/>
  <c r="AB52" i="32" s="1"/>
  <c r="U52" i="32"/>
  <c r="V52" i="32" s="1"/>
  <c r="O52" i="32"/>
  <c r="P52" i="32" s="1"/>
  <c r="I52" i="32"/>
  <c r="J52" i="32" s="1"/>
  <c r="C52" i="32"/>
  <c r="D52" i="32" s="1"/>
  <c r="AJ52" i="31"/>
  <c r="AK52" i="31" s="1"/>
  <c r="AA52" i="31"/>
  <c r="AB52" i="31" s="1"/>
  <c r="L52" i="31"/>
  <c r="M52" i="31" s="1"/>
  <c r="C52" i="31"/>
  <c r="D52" i="31" s="1"/>
  <c r="AD52" i="31"/>
  <c r="AE52" i="31" s="1"/>
  <c r="AJ52" i="30"/>
  <c r="AK52" i="30" s="1"/>
  <c r="X52" i="30"/>
  <c r="Y52" i="30" s="1"/>
  <c r="C52" i="30"/>
  <c r="D52" i="30" s="1"/>
  <c r="AD52" i="28"/>
  <c r="AE52" i="28" s="1"/>
  <c r="U52" i="28"/>
  <c r="V52" i="28" s="1"/>
  <c r="F52" i="28"/>
  <c r="G52" i="28" s="1"/>
  <c r="AJ52" i="27"/>
  <c r="AK52" i="27" s="1"/>
  <c r="AD52" i="27"/>
  <c r="AE52" i="27" s="1"/>
  <c r="X52" i="27"/>
  <c r="Y52" i="27" s="1"/>
  <c r="R52" i="27"/>
  <c r="S52" i="27" s="1"/>
  <c r="L52" i="27"/>
  <c r="M52" i="27" s="1"/>
  <c r="F52" i="27"/>
  <c r="G52" i="27" s="1"/>
  <c r="AJ52" i="26"/>
  <c r="AK52" i="26" s="1"/>
  <c r="X52" i="26"/>
  <c r="Y52" i="26" s="1"/>
  <c r="C52" i="26"/>
  <c r="D52" i="26" s="1"/>
  <c r="U52" i="31"/>
  <c r="V52" i="31" s="1"/>
  <c r="AG52" i="30"/>
  <c r="AH52" i="30" s="1"/>
  <c r="U52" i="30"/>
  <c r="V52" i="30" s="1"/>
  <c r="L52" i="30"/>
  <c r="M52" i="30" s="1"/>
  <c r="AG52" i="29"/>
  <c r="AH52" i="29" s="1"/>
  <c r="AA52" i="29"/>
  <c r="AB52" i="29" s="1"/>
  <c r="U52" i="29"/>
  <c r="V52" i="29" s="1"/>
  <c r="O52" i="29"/>
  <c r="P52" i="29" s="1"/>
  <c r="I52" i="29"/>
  <c r="J52" i="29" s="1"/>
  <c r="C52" i="29"/>
  <c r="D52" i="29" s="1"/>
  <c r="AJ52" i="28"/>
  <c r="AK52" i="28" s="1"/>
  <c r="AA52" i="28"/>
  <c r="AB52" i="28" s="1"/>
  <c r="L52" i="28"/>
  <c r="M52" i="28" s="1"/>
  <c r="C52" i="28"/>
  <c r="D52" i="28" s="1"/>
  <c r="AG52" i="26"/>
  <c r="AH52" i="26" s="1"/>
  <c r="U52" i="26"/>
  <c r="V52" i="26" s="1"/>
  <c r="L52" i="26"/>
  <c r="M52" i="26" s="1"/>
  <c r="X52" i="25"/>
  <c r="Y52" i="25" s="1"/>
  <c r="O52" i="25"/>
  <c r="P52" i="25" s="1"/>
  <c r="AD52" i="30"/>
  <c r="AE52" i="30" s="1"/>
  <c r="R52" i="30"/>
  <c r="S52" i="30" s="1"/>
  <c r="I52" i="30"/>
  <c r="J52" i="30" s="1"/>
  <c r="AG52" i="28"/>
  <c r="AH52" i="28" s="1"/>
  <c r="R52" i="28"/>
  <c r="S52" i="28" s="1"/>
  <c r="I52" i="28"/>
  <c r="J52" i="28" s="1"/>
  <c r="AG52" i="27"/>
  <c r="AH52" i="27" s="1"/>
  <c r="AA52" i="27"/>
  <c r="AB52" i="27" s="1"/>
  <c r="U52" i="27"/>
  <c r="V52" i="27" s="1"/>
  <c r="O52" i="27"/>
  <c r="P52" i="27" s="1"/>
  <c r="I52" i="27"/>
  <c r="J52" i="27" s="1"/>
  <c r="C52" i="27"/>
  <c r="D52" i="27" s="1"/>
  <c r="AD52" i="26"/>
  <c r="AE52" i="26" s="1"/>
  <c r="R52" i="26"/>
  <c r="S52" i="26" s="1"/>
  <c r="I52" i="26"/>
  <c r="J52" i="26" s="1"/>
  <c r="AD52" i="25"/>
  <c r="AE52" i="25" s="1"/>
  <c r="U52" i="25"/>
  <c r="V52" i="25" s="1"/>
  <c r="F52" i="25"/>
  <c r="G52" i="25" s="1"/>
  <c r="F52" i="31"/>
  <c r="G52" i="31" s="1"/>
  <c r="AA52" i="30"/>
  <c r="AB52" i="30" s="1"/>
  <c r="O52" i="30"/>
  <c r="P52" i="30" s="1"/>
  <c r="F52" i="30"/>
  <c r="G52" i="30" s="1"/>
  <c r="AJ52" i="29"/>
  <c r="AK52" i="29" s="1"/>
  <c r="AD52" i="29"/>
  <c r="AE52" i="29" s="1"/>
  <c r="X52" i="29"/>
  <c r="Y52" i="29" s="1"/>
  <c r="R52" i="29"/>
  <c r="S52" i="29" s="1"/>
  <c r="L52" i="29"/>
  <c r="M52" i="29" s="1"/>
  <c r="F52" i="29"/>
  <c r="G52" i="29" s="1"/>
  <c r="X52" i="28"/>
  <c r="Y52" i="28" s="1"/>
  <c r="O52" i="28"/>
  <c r="P52" i="28" s="1"/>
  <c r="F52" i="26"/>
  <c r="G52" i="26" s="1"/>
  <c r="AA52" i="25"/>
  <c r="AB52" i="25" s="1"/>
  <c r="L52" i="25"/>
  <c r="M52" i="25" s="1"/>
  <c r="AJ52" i="22"/>
  <c r="AK52" i="22" s="1"/>
  <c r="AA52" i="22"/>
  <c r="AB52" i="22" s="1"/>
  <c r="O52" i="22"/>
  <c r="P52" i="22" s="1"/>
  <c r="F52" i="22"/>
  <c r="G52" i="22" s="1"/>
  <c r="AD52" i="21"/>
  <c r="AE52" i="21" s="1"/>
  <c r="U52" i="21"/>
  <c r="V52" i="21" s="1"/>
  <c r="L52" i="21"/>
  <c r="M52" i="21" s="1"/>
  <c r="AD52" i="20"/>
  <c r="AE52" i="20" s="1"/>
  <c r="U52" i="20"/>
  <c r="V52" i="20" s="1"/>
  <c r="F52" i="20"/>
  <c r="G52" i="20" s="1"/>
  <c r="AG52" i="19"/>
  <c r="AH52" i="19" s="1"/>
  <c r="X52" i="19"/>
  <c r="Y52" i="19" s="1"/>
  <c r="I52" i="19"/>
  <c r="J52" i="19" s="1"/>
  <c r="AD52" i="18"/>
  <c r="AE52" i="18" s="1"/>
  <c r="U52" i="18"/>
  <c r="V52" i="18" s="1"/>
  <c r="L52" i="18"/>
  <c r="M52" i="18" s="1"/>
  <c r="I52" i="25"/>
  <c r="J52" i="25" s="1"/>
  <c r="AJ52" i="24"/>
  <c r="AK52" i="24" s="1"/>
  <c r="AD52" i="24"/>
  <c r="AE52" i="24" s="1"/>
  <c r="X52" i="24"/>
  <c r="Y52" i="24" s="1"/>
  <c r="R52" i="24"/>
  <c r="S52" i="24" s="1"/>
  <c r="L52" i="24"/>
  <c r="M52" i="24" s="1"/>
  <c r="F52" i="24"/>
  <c r="G52" i="24" s="1"/>
  <c r="X52" i="22"/>
  <c r="Y52" i="22" s="1"/>
  <c r="L52" i="22"/>
  <c r="M52" i="22" s="1"/>
  <c r="C52" i="22"/>
  <c r="D52" i="22" s="1"/>
  <c r="AA52" i="21"/>
  <c r="AB52" i="21" s="1"/>
  <c r="I52" i="21"/>
  <c r="J52" i="21" s="1"/>
  <c r="AJ52" i="20"/>
  <c r="AK52" i="20" s="1"/>
  <c r="AA52" i="20"/>
  <c r="AB52" i="20" s="1"/>
  <c r="L52" i="20"/>
  <c r="M52" i="20" s="1"/>
  <c r="C52" i="20"/>
  <c r="D52" i="20" s="1"/>
  <c r="AD52" i="19"/>
  <c r="AE52" i="19" s="1"/>
  <c r="O52" i="19"/>
  <c r="P52" i="19" s="1"/>
  <c r="F52" i="19"/>
  <c r="G52" i="19" s="1"/>
  <c r="AA52" i="18"/>
  <c r="AB52" i="18" s="1"/>
  <c r="R52" i="18"/>
  <c r="S52" i="18" s="1"/>
  <c r="I52" i="18"/>
  <c r="J52" i="18" s="1"/>
  <c r="AA52" i="26"/>
  <c r="AB52" i="26" s="1"/>
  <c r="AJ52" i="25"/>
  <c r="AK52" i="25" s="1"/>
  <c r="C52" i="25"/>
  <c r="D52" i="25" s="1"/>
  <c r="O52" i="26"/>
  <c r="P52" i="26" s="1"/>
  <c r="AG52" i="25"/>
  <c r="AH52" i="25" s="1"/>
  <c r="R52" i="25"/>
  <c r="S52" i="25" s="1"/>
  <c r="AG52" i="24"/>
  <c r="AH52" i="24" s="1"/>
  <c r="AA52" i="24"/>
  <c r="AB52" i="24" s="1"/>
  <c r="U52" i="24"/>
  <c r="V52" i="24" s="1"/>
  <c r="O52" i="24"/>
  <c r="P52" i="24" s="1"/>
  <c r="I52" i="24"/>
  <c r="J52" i="24" s="1"/>
  <c r="C52" i="24"/>
  <c r="D52" i="24" s="1"/>
  <c r="AD52" i="22"/>
  <c r="AE52" i="22" s="1"/>
  <c r="R52" i="22"/>
  <c r="S52" i="22" s="1"/>
  <c r="I52" i="22"/>
  <c r="J52" i="22" s="1"/>
  <c r="AG52" i="21"/>
  <c r="AH52" i="21" s="1"/>
  <c r="X52" i="21"/>
  <c r="Y52" i="21" s="1"/>
  <c r="O52" i="21"/>
  <c r="P52" i="21" s="1"/>
  <c r="C52" i="21"/>
  <c r="D52" i="21" s="1"/>
  <c r="X52" i="20"/>
  <c r="Y52" i="20" s="1"/>
  <c r="O52" i="20"/>
  <c r="P52" i="20" s="1"/>
  <c r="AA52" i="19"/>
  <c r="AB52" i="19" s="1"/>
  <c r="R52" i="19"/>
  <c r="S52" i="19" s="1"/>
  <c r="C52" i="19"/>
  <c r="D52" i="19" s="1"/>
  <c r="R52" i="20"/>
  <c r="S52" i="20" s="1"/>
  <c r="L52" i="19"/>
  <c r="M52" i="19" s="1"/>
  <c r="AG52" i="18"/>
  <c r="AH52" i="18" s="1"/>
  <c r="AJ52" i="17"/>
  <c r="AK52" i="17" s="1"/>
  <c r="AA52" i="17"/>
  <c r="AB52" i="17" s="1"/>
  <c r="L52" i="17"/>
  <c r="M52" i="17" s="1"/>
  <c r="C52" i="17"/>
  <c r="D52" i="17" s="1"/>
  <c r="AJ52" i="16"/>
  <c r="AK52" i="16" s="1"/>
  <c r="AA52" i="16"/>
  <c r="AB52" i="16" s="1"/>
  <c r="O52" i="16"/>
  <c r="P52" i="16" s="1"/>
  <c r="F52" i="16"/>
  <c r="G52" i="16" s="1"/>
  <c r="AJ52" i="15"/>
  <c r="AK52" i="15" s="1"/>
  <c r="X52" i="15"/>
  <c r="Y52" i="15" s="1"/>
  <c r="O52" i="15"/>
  <c r="P52" i="15" s="1"/>
  <c r="C52" i="15"/>
  <c r="D52" i="15" s="1"/>
  <c r="AJ52" i="13"/>
  <c r="AK52" i="13" s="1"/>
  <c r="X52" i="13"/>
  <c r="Y52" i="13" s="1"/>
  <c r="L52" i="13"/>
  <c r="M52" i="13" s="1"/>
  <c r="AG52" i="12"/>
  <c r="AH52" i="12" s="1"/>
  <c r="AA52" i="12"/>
  <c r="AB52" i="12" s="1"/>
  <c r="U52" i="12"/>
  <c r="V52" i="12" s="1"/>
  <c r="O52" i="12"/>
  <c r="P52" i="12" s="1"/>
  <c r="I52" i="12"/>
  <c r="J52" i="12" s="1"/>
  <c r="C52" i="12"/>
  <c r="D52" i="12" s="1"/>
  <c r="AG52" i="10"/>
  <c r="AH52" i="10" s="1"/>
  <c r="U52" i="10"/>
  <c r="V52" i="10" s="1"/>
  <c r="I52" i="10"/>
  <c r="J52" i="10" s="1"/>
  <c r="AD52" i="12"/>
  <c r="AE52" i="12" s="1"/>
  <c r="R52" i="12"/>
  <c r="S52" i="12" s="1"/>
  <c r="O52" i="10"/>
  <c r="P52" i="10" s="1"/>
  <c r="AG52" i="22"/>
  <c r="AH52" i="22" s="1"/>
  <c r="R52" i="21"/>
  <c r="S52" i="21" s="1"/>
  <c r="I52" i="20"/>
  <c r="J52" i="20" s="1"/>
  <c r="AJ52" i="19"/>
  <c r="AK52" i="19" s="1"/>
  <c r="F52" i="18"/>
  <c r="G52" i="18" s="1"/>
  <c r="AG52" i="17"/>
  <c r="AH52" i="17" s="1"/>
  <c r="R52" i="17"/>
  <c r="S52" i="17" s="1"/>
  <c r="I52" i="17"/>
  <c r="J52" i="17" s="1"/>
  <c r="X52" i="16"/>
  <c r="Y52" i="16" s="1"/>
  <c r="L52" i="16"/>
  <c r="M52" i="16" s="1"/>
  <c r="C52" i="16"/>
  <c r="D52" i="16" s="1"/>
  <c r="AG52" i="15"/>
  <c r="AH52" i="15" s="1"/>
  <c r="U52" i="15"/>
  <c r="V52" i="15" s="1"/>
  <c r="L52" i="15"/>
  <c r="M52" i="15" s="1"/>
  <c r="AG52" i="13"/>
  <c r="AH52" i="13" s="1"/>
  <c r="U52" i="13"/>
  <c r="V52" i="13" s="1"/>
  <c r="I52" i="13"/>
  <c r="J52" i="13" s="1"/>
  <c r="AJ53" i="11"/>
  <c r="AK53" i="11" s="1"/>
  <c r="AD53" i="11"/>
  <c r="AE53" i="11" s="1"/>
  <c r="X53" i="11"/>
  <c r="Y53" i="11" s="1"/>
  <c r="R53" i="11"/>
  <c r="S53" i="11" s="1"/>
  <c r="L53" i="11"/>
  <c r="M53" i="11" s="1"/>
  <c r="F53" i="11"/>
  <c r="G53" i="11" s="1"/>
  <c r="AD52" i="10"/>
  <c r="AE52" i="10" s="1"/>
  <c r="R52" i="10"/>
  <c r="S52" i="10" s="1"/>
  <c r="F52" i="10"/>
  <c r="G52" i="10" s="1"/>
  <c r="AG52" i="9"/>
  <c r="AH52" i="9" s="1"/>
  <c r="AA52" i="9"/>
  <c r="AB52" i="9" s="1"/>
  <c r="U52" i="9"/>
  <c r="V52" i="9" s="1"/>
  <c r="O52" i="9"/>
  <c r="P52" i="9" s="1"/>
  <c r="I52" i="9"/>
  <c r="J52" i="9" s="1"/>
  <c r="C52" i="9"/>
  <c r="D52" i="9" s="1"/>
  <c r="AJ52" i="12"/>
  <c r="AK52" i="12" s="1"/>
  <c r="L52" i="12"/>
  <c r="M52" i="12" s="1"/>
  <c r="AA52" i="10"/>
  <c r="AB52" i="10" s="1"/>
  <c r="U52" i="22"/>
  <c r="V52" i="22" s="1"/>
  <c r="F52" i="21"/>
  <c r="G52" i="21" s="1"/>
  <c r="AG52" i="20"/>
  <c r="AH52" i="20" s="1"/>
  <c r="X52" i="18"/>
  <c r="Y52" i="18" s="1"/>
  <c r="C52" i="18"/>
  <c r="D52" i="18" s="1"/>
  <c r="X52" i="17"/>
  <c r="Y52" i="17" s="1"/>
  <c r="O52" i="17"/>
  <c r="P52" i="17" s="1"/>
  <c r="AG52" i="16"/>
  <c r="AH52" i="16" s="1"/>
  <c r="U52" i="16"/>
  <c r="V52" i="16" s="1"/>
  <c r="AD52" i="15"/>
  <c r="AE52" i="15" s="1"/>
  <c r="R52" i="15"/>
  <c r="S52" i="15" s="1"/>
  <c r="I52" i="15"/>
  <c r="J52" i="15" s="1"/>
  <c r="AD52" i="13"/>
  <c r="AE52" i="13" s="1"/>
  <c r="R52" i="13"/>
  <c r="S52" i="13" s="1"/>
  <c r="F52" i="13"/>
  <c r="G52" i="13" s="1"/>
  <c r="X52" i="12"/>
  <c r="Y52" i="12" s="1"/>
  <c r="F52" i="12"/>
  <c r="G52" i="12" s="1"/>
  <c r="C52" i="10"/>
  <c r="D52" i="10" s="1"/>
  <c r="AJ52" i="18"/>
  <c r="AK52" i="18" s="1"/>
  <c r="AD52" i="17"/>
  <c r="AE52" i="17" s="1"/>
  <c r="I52" i="16"/>
  <c r="J52" i="16" s="1"/>
  <c r="AA52" i="15"/>
  <c r="AB52" i="15" s="1"/>
  <c r="AA52" i="13"/>
  <c r="AB52" i="13" s="1"/>
  <c r="U53" i="11"/>
  <c r="V53" i="11" s="1"/>
  <c r="AA53" i="11"/>
  <c r="AB53" i="11" s="1"/>
  <c r="L52" i="9"/>
  <c r="M52" i="9" s="1"/>
  <c r="AJ52" i="21"/>
  <c r="AK52" i="21" s="1"/>
  <c r="O52" i="18"/>
  <c r="P52" i="18" s="1"/>
  <c r="U52" i="17"/>
  <c r="V52" i="17" s="1"/>
  <c r="O52" i="13"/>
  <c r="P52" i="13" s="1"/>
  <c r="O53" i="11"/>
  <c r="P53" i="11" s="1"/>
  <c r="AJ52" i="10"/>
  <c r="AK52" i="10" s="1"/>
  <c r="AD52" i="9"/>
  <c r="AE52" i="9" s="1"/>
  <c r="R52" i="9"/>
  <c r="S52" i="9" s="1"/>
  <c r="F52" i="9"/>
  <c r="G52" i="9" s="1"/>
  <c r="U52" i="19"/>
  <c r="V52" i="19" s="1"/>
  <c r="F52" i="17"/>
  <c r="G52" i="17" s="1"/>
  <c r="L52" i="10"/>
  <c r="M52" i="10" s="1"/>
  <c r="AJ52" i="9"/>
  <c r="AK52" i="9" s="1"/>
  <c r="AD52" i="16"/>
  <c r="AE52" i="16" s="1"/>
  <c r="F52" i="15"/>
  <c r="G52" i="15" s="1"/>
  <c r="C52" i="13"/>
  <c r="D52" i="13" s="1"/>
  <c r="AG53" i="11"/>
  <c r="AH53" i="11" s="1"/>
  <c r="I53" i="11"/>
  <c r="J53" i="11" s="1"/>
  <c r="X52" i="10"/>
  <c r="Y52" i="10" s="1"/>
  <c r="R52" i="16"/>
  <c r="S52" i="16" s="1"/>
  <c r="C53" i="11"/>
  <c r="D53" i="11" s="1"/>
  <c r="X52" i="9"/>
  <c r="Y52" i="9" s="1"/>
  <c r="AJ59" i="48"/>
  <c r="AK59" i="48" s="1"/>
  <c r="X59" i="48"/>
  <c r="Y59" i="48" s="1"/>
  <c r="L59" i="48"/>
  <c r="M59" i="48" s="1"/>
  <c r="C59" i="48"/>
  <c r="D59" i="48" s="1"/>
  <c r="AG59" i="48"/>
  <c r="AH59" i="48" s="1"/>
  <c r="U59" i="48"/>
  <c r="V59" i="48" s="1"/>
  <c r="I59" i="48"/>
  <c r="J59" i="48" s="1"/>
  <c r="R59" i="48"/>
  <c r="S59" i="48" s="1"/>
  <c r="O59" i="48"/>
  <c r="P59" i="48" s="1"/>
  <c r="AJ59" i="47"/>
  <c r="AK59" i="47" s="1"/>
  <c r="AD59" i="47"/>
  <c r="AE59" i="47" s="1"/>
  <c r="X59" i="47"/>
  <c r="Y59" i="47" s="1"/>
  <c r="R59" i="47"/>
  <c r="S59" i="47" s="1"/>
  <c r="L59" i="47"/>
  <c r="M59" i="47" s="1"/>
  <c r="F59" i="47"/>
  <c r="G59" i="47" s="1"/>
  <c r="AD59" i="48"/>
  <c r="AE59" i="48" s="1"/>
  <c r="F59" i="48"/>
  <c r="G59" i="48" s="1"/>
  <c r="AA59" i="47"/>
  <c r="AB59" i="47" s="1"/>
  <c r="O59" i="47"/>
  <c r="P59" i="47" s="1"/>
  <c r="C59" i="47"/>
  <c r="D59" i="47" s="1"/>
  <c r="AJ59" i="46"/>
  <c r="AK59" i="46" s="1"/>
  <c r="AA59" i="46"/>
  <c r="AB59" i="46" s="1"/>
  <c r="I59" i="46"/>
  <c r="J59" i="46" s="1"/>
  <c r="X59" i="46"/>
  <c r="Y59" i="46" s="1"/>
  <c r="O59" i="46"/>
  <c r="P59" i="46" s="1"/>
  <c r="F59" i="46"/>
  <c r="G59" i="46" s="1"/>
  <c r="AA59" i="48"/>
  <c r="AB59" i="48" s="1"/>
  <c r="U59" i="47"/>
  <c r="V59" i="47" s="1"/>
  <c r="AG59" i="46"/>
  <c r="AH59" i="46" s="1"/>
  <c r="L59" i="46"/>
  <c r="M59" i="46" s="1"/>
  <c r="I59" i="47"/>
  <c r="J59" i="47" s="1"/>
  <c r="AD59" i="46"/>
  <c r="AE59" i="46" s="1"/>
  <c r="U59" i="46"/>
  <c r="V59" i="46" s="1"/>
  <c r="C59" i="46"/>
  <c r="D59" i="46" s="1"/>
  <c r="AG59" i="47"/>
  <c r="AH59" i="47" s="1"/>
  <c r="R59" i="46"/>
  <c r="S59" i="46" s="1"/>
  <c r="AD59" i="45"/>
  <c r="AE59" i="45" s="1"/>
  <c r="I59" i="45"/>
  <c r="J59" i="45" s="1"/>
  <c r="U59" i="44"/>
  <c r="V59" i="44" s="1"/>
  <c r="L59" i="44"/>
  <c r="M59" i="44" s="1"/>
  <c r="C59" i="44"/>
  <c r="D59" i="44" s="1"/>
  <c r="AJ59" i="45"/>
  <c r="AK59" i="45" s="1"/>
  <c r="AA59" i="45"/>
  <c r="AB59" i="45" s="1"/>
  <c r="R59" i="45"/>
  <c r="S59" i="45" s="1"/>
  <c r="AD59" i="44"/>
  <c r="AE59" i="44" s="1"/>
  <c r="I59" i="44"/>
  <c r="J59" i="44" s="1"/>
  <c r="AG59" i="45"/>
  <c r="AH59" i="45" s="1"/>
  <c r="X59" i="45"/>
  <c r="Y59" i="45" s="1"/>
  <c r="O59" i="45"/>
  <c r="P59" i="45" s="1"/>
  <c r="F59" i="45"/>
  <c r="G59" i="45" s="1"/>
  <c r="AJ59" i="44"/>
  <c r="AK59" i="44" s="1"/>
  <c r="AA59" i="44"/>
  <c r="AB59" i="44" s="1"/>
  <c r="R59" i="44"/>
  <c r="S59" i="44" s="1"/>
  <c r="U59" i="45"/>
  <c r="V59" i="45" s="1"/>
  <c r="L59" i="45"/>
  <c r="M59" i="45" s="1"/>
  <c r="C59" i="45"/>
  <c r="D59" i="45" s="1"/>
  <c r="AG59" i="44"/>
  <c r="AH59" i="44" s="1"/>
  <c r="X59" i="44"/>
  <c r="Y59" i="44" s="1"/>
  <c r="O59" i="44"/>
  <c r="P59" i="44" s="1"/>
  <c r="F59" i="44"/>
  <c r="G59" i="44" s="1"/>
  <c r="AG59" i="42"/>
  <c r="AH59" i="42" s="1"/>
  <c r="U59" i="42"/>
  <c r="V59" i="42" s="1"/>
  <c r="I59" i="42"/>
  <c r="J59" i="42" s="1"/>
  <c r="AJ59" i="40"/>
  <c r="AK59" i="40" s="1"/>
  <c r="X59" i="40"/>
  <c r="Y59" i="40" s="1"/>
  <c r="L59" i="40"/>
  <c r="M59" i="40" s="1"/>
  <c r="AG59" i="43"/>
  <c r="AH59" i="43" s="1"/>
  <c r="AA59" i="43"/>
  <c r="AB59" i="43" s="1"/>
  <c r="U59" i="43"/>
  <c r="V59" i="43" s="1"/>
  <c r="O59" i="43"/>
  <c r="P59" i="43" s="1"/>
  <c r="I59" i="43"/>
  <c r="J59" i="43" s="1"/>
  <c r="C59" i="43"/>
  <c r="D59" i="43" s="1"/>
  <c r="AD59" i="42"/>
  <c r="AE59" i="42" s="1"/>
  <c r="R59" i="42"/>
  <c r="S59" i="42" s="1"/>
  <c r="F59" i="42"/>
  <c r="G59" i="42" s="1"/>
  <c r="AG59" i="41"/>
  <c r="AH59" i="41" s="1"/>
  <c r="AA59" i="41"/>
  <c r="AB59" i="41" s="1"/>
  <c r="U59" i="41"/>
  <c r="V59" i="41" s="1"/>
  <c r="O59" i="41"/>
  <c r="P59" i="41" s="1"/>
  <c r="I59" i="41"/>
  <c r="J59" i="41" s="1"/>
  <c r="C59" i="41"/>
  <c r="D59" i="41" s="1"/>
  <c r="AG59" i="40"/>
  <c r="AH59" i="40" s="1"/>
  <c r="U59" i="40"/>
  <c r="V59" i="40" s="1"/>
  <c r="I59" i="40"/>
  <c r="J59" i="40" s="1"/>
  <c r="AA59" i="42"/>
  <c r="AB59" i="42" s="1"/>
  <c r="O59" i="42"/>
  <c r="P59" i="42" s="1"/>
  <c r="C59" i="42"/>
  <c r="D59" i="42" s="1"/>
  <c r="AD59" i="40"/>
  <c r="AE59" i="40" s="1"/>
  <c r="R59" i="40"/>
  <c r="S59" i="40" s="1"/>
  <c r="F59" i="40"/>
  <c r="G59" i="40" s="1"/>
  <c r="AJ59" i="43"/>
  <c r="AK59" i="43" s="1"/>
  <c r="AD59" i="43"/>
  <c r="AE59" i="43" s="1"/>
  <c r="X59" i="43"/>
  <c r="Y59" i="43" s="1"/>
  <c r="R59" i="43"/>
  <c r="S59" i="43" s="1"/>
  <c r="L59" i="43"/>
  <c r="M59" i="43" s="1"/>
  <c r="F59" i="43"/>
  <c r="G59" i="43" s="1"/>
  <c r="L59" i="42"/>
  <c r="M59" i="42" s="1"/>
  <c r="AJ59" i="41"/>
  <c r="AK59" i="41" s="1"/>
  <c r="L59" i="41"/>
  <c r="M59" i="41" s="1"/>
  <c r="C59" i="40"/>
  <c r="D59" i="40" s="1"/>
  <c r="AG59" i="39"/>
  <c r="AH59" i="39" s="1"/>
  <c r="X59" i="39"/>
  <c r="Y59" i="39" s="1"/>
  <c r="O59" i="39"/>
  <c r="P59" i="39" s="1"/>
  <c r="AJ59" i="38"/>
  <c r="AK59" i="38" s="1"/>
  <c r="X59" i="38"/>
  <c r="Y59" i="38" s="1"/>
  <c r="O59" i="38"/>
  <c r="P59" i="38" s="1"/>
  <c r="C59" i="38"/>
  <c r="D59" i="38" s="1"/>
  <c r="AG59" i="37"/>
  <c r="AH59" i="37" s="1"/>
  <c r="X59" i="37"/>
  <c r="Y59" i="37" s="1"/>
  <c r="L59" i="37"/>
  <c r="M59" i="37" s="1"/>
  <c r="C59" i="37"/>
  <c r="D59" i="37" s="1"/>
  <c r="AD59" i="41"/>
  <c r="AE59" i="41" s="1"/>
  <c r="F59" i="41"/>
  <c r="G59" i="41" s="1"/>
  <c r="AD59" i="39"/>
  <c r="AE59" i="39" s="1"/>
  <c r="U59" i="39"/>
  <c r="V59" i="39" s="1"/>
  <c r="L59" i="39"/>
  <c r="M59" i="39" s="1"/>
  <c r="C59" i="39"/>
  <c r="D59" i="39" s="1"/>
  <c r="AG59" i="38"/>
  <c r="AH59" i="38" s="1"/>
  <c r="L59" i="38"/>
  <c r="M59" i="38" s="1"/>
  <c r="AD59" i="37"/>
  <c r="AE59" i="37" s="1"/>
  <c r="U59" i="37"/>
  <c r="V59" i="37" s="1"/>
  <c r="I59" i="37"/>
  <c r="J59" i="37" s="1"/>
  <c r="AJ59" i="42"/>
  <c r="AK59" i="42" s="1"/>
  <c r="X59" i="41"/>
  <c r="Y59" i="41" s="1"/>
  <c r="AA59" i="40"/>
  <c r="AB59" i="40" s="1"/>
  <c r="R59" i="39"/>
  <c r="S59" i="39" s="1"/>
  <c r="I59" i="39"/>
  <c r="J59" i="39" s="1"/>
  <c r="AD59" i="38"/>
  <c r="AE59" i="38" s="1"/>
  <c r="U59" i="38"/>
  <c r="V59" i="38" s="1"/>
  <c r="I59" i="38"/>
  <c r="J59" i="38" s="1"/>
  <c r="R59" i="37"/>
  <c r="S59" i="37" s="1"/>
  <c r="F59" i="37"/>
  <c r="G59" i="37" s="1"/>
  <c r="X59" i="42"/>
  <c r="Y59" i="42" s="1"/>
  <c r="R59" i="41"/>
  <c r="S59" i="41" s="1"/>
  <c r="O59" i="40"/>
  <c r="P59" i="40" s="1"/>
  <c r="AJ59" i="39"/>
  <c r="AK59" i="39" s="1"/>
  <c r="AA59" i="39"/>
  <c r="AB59" i="39" s="1"/>
  <c r="F59" i="39"/>
  <c r="G59" i="39" s="1"/>
  <c r="AA59" i="38"/>
  <c r="AB59" i="38" s="1"/>
  <c r="R59" i="38"/>
  <c r="S59" i="38" s="1"/>
  <c r="F59" i="38"/>
  <c r="G59" i="38" s="1"/>
  <c r="AJ59" i="37"/>
  <c r="AK59" i="37" s="1"/>
  <c r="AA59" i="37"/>
  <c r="AB59" i="37" s="1"/>
  <c r="O59" i="37"/>
  <c r="P59" i="37" s="1"/>
  <c r="AG59" i="36"/>
  <c r="AH59" i="36" s="1"/>
  <c r="AA59" i="36"/>
  <c r="AB59" i="36" s="1"/>
  <c r="U59" i="36"/>
  <c r="V59" i="36" s="1"/>
  <c r="O59" i="36"/>
  <c r="P59" i="36" s="1"/>
  <c r="I59" i="36"/>
  <c r="J59" i="36" s="1"/>
  <c r="C59" i="36"/>
  <c r="D59" i="36" s="1"/>
  <c r="AG59" i="35"/>
  <c r="AH59" i="35" s="1"/>
  <c r="R59" i="35"/>
  <c r="S59" i="35" s="1"/>
  <c r="I59" i="35"/>
  <c r="J59" i="35" s="1"/>
  <c r="AD59" i="34"/>
  <c r="AE59" i="34" s="1"/>
  <c r="R59" i="34"/>
  <c r="S59" i="34" s="1"/>
  <c r="I59" i="34"/>
  <c r="J59" i="34" s="1"/>
  <c r="AJ59" i="36"/>
  <c r="AK59" i="36" s="1"/>
  <c r="AD59" i="36"/>
  <c r="AE59" i="36" s="1"/>
  <c r="X59" i="36"/>
  <c r="Y59" i="36" s="1"/>
  <c r="R59" i="36"/>
  <c r="S59" i="36" s="1"/>
  <c r="L59" i="36"/>
  <c r="M59" i="36" s="1"/>
  <c r="F59" i="36"/>
  <c r="G59" i="36" s="1"/>
  <c r="AD59" i="35"/>
  <c r="AE59" i="35" s="1"/>
  <c r="U59" i="35"/>
  <c r="V59" i="35" s="1"/>
  <c r="F59" i="35"/>
  <c r="G59" i="35" s="1"/>
  <c r="X59" i="34"/>
  <c r="Y59" i="34" s="1"/>
  <c r="L59" i="34"/>
  <c r="M59" i="34" s="1"/>
  <c r="C59" i="34"/>
  <c r="D59" i="34" s="1"/>
  <c r="AJ59" i="35"/>
  <c r="AK59" i="35" s="1"/>
  <c r="AA59" i="35"/>
  <c r="AB59" i="35" s="1"/>
  <c r="L59" i="35"/>
  <c r="M59" i="35" s="1"/>
  <c r="C59" i="35"/>
  <c r="D59" i="35" s="1"/>
  <c r="AG59" i="34"/>
  <c r="AH59" i="34" s="1"/>
  <c r="U59" i="34"/>
  <c r="V59" i="34" s="1"/>
  <c r="AA59" i="34"/>
  <c r="AB59" i="34" s="1"/>
  <c r="AD59" i="33"/>
  <c r="AE59" i="33" s="1"/>
  <c r="R59" i="33"/>
  <c r="S59" i="33" s="1"/>
  <c r="I59" i="33"/>
  <c r="J59" i="33" s="1"/>
  <c r="AA59" i="32"/>
  <c r="AB59" i="32" s="1"/>
  <c r="O59" i="32"/>
  <c r="P59" i="32" s="1"/>
  <c r="C59" i="32"/>
  <c r="D59" i="32" s="1"/>
  <c r="X59" i="31"/>
  <c r="Y59" i="31" s="1"/>
  <c r="L59" i="31"/>
  <c r="M59" i="31" s="1"/>
  <c r="C59" i="31"/>
  <c r="D59" i="31" s="1"/>
  <c r="O59" i="34"/>
  <c r="P59" i="34" s="1"/>
  <c r="AA59" i="33"/>
  <c r="AB59" i="33" s="1"/>
  <c r="O59" i="33"/>
  <c r="P59" i="33" s="1"/>
  <c r="F59" i="33"/>
  <c r="G59" i="33" s="1"/>
  <c r="AJ59" i="32"/>
  <c r="AK59" i="32" s="1"/>
  <c r="X59" i="32"/>
  <c r="Y59" i="32" s="1"/>
  <c r="L59" i="32"/>
  <c r="M59" i="32" s="1"/>
  <c r="AG59" i="31"/>
  <c r="AH59" i="31" s="1"/>
  <c r="U59" i="31"/>
  <c r="V59" i="31" s="1"/>
  <c r="X59" i="35"/>
  <c r="Y59" i="35" s="1"/>
  <c r="F59" i="34"/>
  <c r="G59" i="34" s="1"/>
  <c r="AJ59" i="33"/>
  <c r="AK59" i="33" s="1"/>
  <c r="X59" i="33"/>
  <c r="Y59" i="33" s="1"/>
  <c r="C59" i="33"/>
  <c r="D59" i="33" s="1"/>
  <c r="AG59" i="32"/>
  <c r="AH59" i="32" s="1"/>
  <c r="U59" i="32"/>
  <c r="V59" i="32" s="1"/>
  <c r="I59" i="32"/>
  <c r="J59" i="32" s="1"/>
  <c r="O59" i="35"/>
  <c r="P59" i="35" s="1"/>
  <c r="AJ59" i="34"/>
  <c r="AK59" i="34" s="1"/>
  <c r="AG59" i="33"/>
  <c r="AH59" i="33" s="1"/>
  <c r="U59" i="33"/>
  <c r="V59" i="33" s="1"/>
  <c r="L59" i="33"/>
  <c r="M59" i="33" s="1"/>
  <c r="AD59" i="32"/>
  <c r="AE59" i="32" s="1"/>
  <c r="R59" i="32"/>
  <c r="S59" i="32" s="1"/>
  <c r="F59" i="32"/>
  <c r="G59" i="32" s="1"/>
  <c r="AJ59" i="31"/>
  <c r="AK59" i="31" s="1"/>
  <c r="AA59" i="31"/>
  <c r="AB59" i="31" s="1"/>
  <c r="O59" i="31"/>
  <c r="P59" i="31" s="1"/>
  <c r="F59" i="31"/>
  <c r="G59" i="31" s="1"/>
  <c r="AD59" i="31"/>
  <c r="AE59" i="31" s="1"/>
  <c r="AA59" i="30"/>
  <c r="AB59" i="30" s="1"/>
  <c r="R59" i="30"/>
  <c r="S59" i="30" s="1"/>
  <c r="F59" i="30"/>
  <c r="G59" i="30" s="1"/>
  <c r="AG59" i="28"/>
  <c r="AH59" i="28" s="1"/>
  <c r="X59" i="28"/>
  <c r="Y59" i="28" s="1"/>
  <c r="C59" i="28"/>
  <c r="D59" i="28" s="1"/>
  <c r="AG59" i="27"/>
  <c r="AH59" i="27" s="1"/>
  <c r="U59" i="27"/>
  <c r="V59" i="27" s="1"/>
  <c r="I59" i="27"/>
  <c r="J59" i="27" s="1"/>
  <c r="X59" i="26"/>
  <c r="Y59" i="26" s="1"/>
  <c r="O59" i="26"/>
  <c r="P59" i="26" s="1"/>
  <c r="AG59" i="25"/>
  <c r="AH59" i="25" s="1"/>
  <c r="X59" i="25"/>
  <c r="Y59" i="25" s="1"/>
  <c r="O59" i="25"/>
  <c r="P59" i="25" s="1"/>
  <c r="R59" i="31"/>
  <c r="S59" i="31" s="1"/>
  <c r="AJ59" i="30"/>
  <c r="AK59" i="30" s="1"/>
  <c r="O59" i="30"/>
  <c r="P59" i="30" s="1"/>
  <c r="C59" i="30"/>
  <c r="D59" i="30" s="1"/>
  <c r="AG59" i="29"/>
  <c r="AH59" i="29" s="1"/>
  <c r="AA59" i="29"/>
  <c r="AB59" i="29" s="1"/>
  <c r="U59" i="29"/>
  <c r="V59" i="29" s="1"/>
  <c r="O59" i="29"/>
  <c r="P59" i="29" s="1"/>
  <c r="I59" i="29"/>
  <c r="J59" i="29" s="1"/>
  <c r="C59" i="29"/>
  <c r="D59" i="29" s="1"/>
  <c r="AD59" i="28"/>
  <c r="AE59" i="28" s="1"/>
  <c r="U59" i="28"/>
  <c r="V59" i="28" s="1"/>
  <c r="L59" i="28"/>
  <c r="M59" i="28" s="1"/>
  <c r="AD59" i="27"/>
  <c r="AE59" i="27" s="1"/>
  <c r="R59" i="27"/>
  <c r="S59" i="27" s="1"/>
  <c r="F59" i="27"/>
  <c r="G59" i="27" s="1"/>
  <c r="AD59" i="26"/>
  <c r="AE59" i="26" s="1"/>
  <c r="U59" i="26"/>
  <c r="V59" i="26" s="1"/>
  <c r="F59" i="26"/>
  <c r="G59" i="26" s="1"/>
  <c r="AD59" i="25"/>
  <c r="AE59" i="25" s="1"/>
  <c r="L59" i="25"/>
  <c r="M59" i="25" s="1"/>
  <c r="C59" i="25"/>
  <c r="D59" i="25" s="1"/>
  <c r="I59" i="31"/>
  <c r="J59" i="31" s="1"/>
  <c r="AG59" i="30"/>
  <c r="AH59" i="30" s="1"/>
  <c r="X59" i="30"/>
  <c r="Y59" i="30" s="1"/>
  <c r="L59" i="30"/>
  <c r="M59" i="30" s="1"/>
  <c r="AA59" i="28"/>
  <c r="AB59" i="28" s="1"/>
  <c r="R59" i="28"/>
  <c r="S59" i="28" s="1"/>
  <c r="I59" i="28"/>
  <c r="J59" i="28" s="1"/>
  <c r="AA59" i="27"/>
  <c r="AB59" i="27" s="1"/>
  <c r="O59" i="27"/>
  <c r="P59" i="27" s="1"/>
  <c r="C59" i="27"/>
  <c r="D59" i="27" s="1"/>
  <c r="AJ59" i="26"/>
  <c r="AK59" i="26" s="1"/>
  <c r="AA59" i="26"/>
  <c r="AB59" i="26" s="1"/>
  <c r="L59" i="26"/>
  <c r="M59" i="26" s="1"/>
  <c r="C59" i="26"/>
  <c r="D59" i="26" s="1"/>
  <c r="U59" i="25"/>
  <c r="V59" i="25" s="1"/>
  <c r="I59" i="25"/>
  <c r="J59" i="25" s="1"/>
  <c r="AD59" i="30"/>
  <c r="AE59" i="30" s="1"/>
  <c r="U59" i="30"/>
  <c r="V59" i="30" s="1"/>
  <c r="I59" i="30"/>
  <c r="J59" i="30" s="1"/>
  <c r="AJ59" i="29"/>
  <c r="AK59" i="29" s="1"/>
  <c r="AD59" i="29"/>
  <c r="AE59" i="29" s="1"/>
  <c r="X59" i="29"/>
  <c r="Y59" i="29" s="1"/>
  <c r="R59" i="29"/>
  <c r="S59" i="29" s="1"/>
  <c r="L59" i="29"/>
  <c r="M59" i="29" s="1"/>
  <c r="F59" i="29"/>
  <c r="G59" i="29" s="1"/>
  <c r="AJ59" i="28"/>
  <c r="AK59" i="28" s="1"/>
  <c r="O59" i="28"/>
  <c r="P59" i="28" s="1"/>
  <c r="F59" i="28"/>
  <c r="G59" i="28" s="1"/>
  <c r="AJ59" i="27"/>
  <c r="AK59" i="27" s="1"/>
  <c r="X59" i="27"/>
  <c r="Y59" i="27" s="1"/>
  <c r="L59" i="27"/>
  <c r="M59" i="27" s="1"/>
  <c r="R59" i="26"/>
  <c r="S59" i="26" s="1"/>
  <c r="F59" i="25"/>
  <c r="G59" i="25" s="1"/>
  <c r="AJ59" i="22"/>
  <c r="AK59" i="22" s="1"/>
  <c r="U59" i="22"/>
  <c r="V59" i="22" s="1"/>
  <c r="L59" i="22"/>
  <c r="M59" i="22" s="1"/>
  <c r="AG59" i="21"/>
  <c r="AH59" i="21" s="1"/>
  <c r="U59" i="21"/>
  <c r="V59" i="21" s="1"/>
  <c r="I59" i="21"/>
  <c r="J59" i="21" s="1"/>
  <c r="AA59" i="20"/>
  <c r="AB59" i="20" s="1"/>
  <c r="I59" i="20"/>
  <c r="J59" i="20" s="1"/>
  <c r="AJ59" i="19"/>
  <c r="AK59" i="19" s="1"/>
  <c r="AA59" i="19"/>
  <c r="AB59" i="19" s="1"/>
  <c r="O59" i="19"/>
  <c r="P59" i="19" s="1"/>
  <c r="F59" i="19"/>
  <c r="G59" i="19" s="1"/>
  <c r="AJ59" i="18"/>
  <c r="AK59" i="18" s="1"/>
  <c r="AA59" i="18"/>
  <c r="AB59" i="18" s="1"/>
  <c r="L59" i="18"/>
  <c r="M59" i="18" s="1"/>
  <c r="C59" i="18"/>
  <c r="D59" i="18" s="1"/>
  <c r="I59" i="26"/>
  <c r="J59" i="26" s="1"/>
  <c r="AJ59" i="25"/>
  <c r="AK59" i="25" s="1"/>
  <c r="AJ59" i="24"/>
  <c r="AK59" i="24" s="1"/>
  <c r="AD59" i="24"/>
  <c r="AE59" i="24" s="1"/>
  <c r="X59" i="24"/>
  <c r="Y59" i="24" s="1"/>
  <c r="R59" i="24"/>
  <c r="S59" i="24" s="1"/>
  <c r="L59" i="24"/>
  <c r="M59" i="24" s="1"/>
  <c r="F59" i="24"/>
  <c r="G59" i="24" s="1"/>
  <c r="AA59" i="22"/>
  <c r="AB59" i="22" s="1"/>
  <c r="R59" i="22"/>
  <c r="S59" i="22" s="1"/>
  <c r="C59" i="22"/>
  <c r="D59" i="22" s="1"/>
  <c r="AD59" i="21"/>
  <c r="AE59" i="21" s="1"/>
  <c r="R59" i="21"/>
  <c r="S59" i="21" s="1"/>
  <c r="F59" i="21"/>
  <c r="G59" i="21" s="1"/>
  <c r="AJ59" i="20"/>
  <c r="AK59" i="20" s="1"/>
  <c r="R59" i="20"/>
  <c r="S59" i="20" s="1"/>
  <c r="F59" i="20"/>
  <c r="G59" i="20" s="1"/>
  <c r="X59" i="19"/>
  <c r="Y59" i="19" s="1"/>
  <c r="L59" i="19"/>
  <c r="M59" i="19" s="1"/>
  <c r="C59" i="19"/>
  <c r="D59" i="19" s="1"/>
  <c r="AG59" i="18"/>
  <c r="AH59" i="18" s="1"/>
  <c r="R59" i="18"/>
  <c r="S59" i="18" s="1"/>
  <c r="I59" i="18"/>
  <c r="J59" i="18" s="1"/>
  <c r="AG59" i="26"/>
  <c r="AH59" i="26" s="1"/>
  <c r="AA59" i="25"/>
  <c r="AB59" i="25" s="1"/>
  <c r="R59" i="25"/>
  <c r="S59" i="25" s="1"/>
  <c r="AG59" i="24"/>
  <c r="AH59" i="24" s="1"/>
  <c r="AA59" i="24"/>
  <c r="AB59" i="24" s="1"/>
  <c r="U59" i="24"/>
  <c r="V59" i="24" s="1"/>
  <c r="O59" i="24"/>
  <c r="P59" i="24" s="1"/>
  <c r="I59" i="24"/>
  <c r="J59" i="24" s="1"/>
  <c r="C59" i="24"/>
  <c r="D59" i="24" s="1"/>
  <c r="AD59" i="22"/>
  <c r="AE59" i="22" s="1"/>
  <c r="O59" i="22"/>
  <c r="P59" i="22" s="1"/>
  <c r="F59" i="22"/>
  <c r="G59" i="22" s="1"/>
  <c r="AJ59" i="21"/>
  <c r="AK59" i="21" s="1"/>
  <c r="X59" i="21"/>
  <c r="Y59" i="21" s="1"/>
  <c r="L59" i="21"/>
  <c r="M59" i="21" s="1"/>
  <c r="AD59" i="20"/>
  <c r="AE59" i="20" s="1"/>
  <c r="U59" i="20"/>
  <c r="V59" i="20" s="1"/>
  <c r="L59" i="20"/>
  <c r="M59" i="20" s="1"/>
  <c r="AD59" i="19"/>
  <c r="AE59" i="19" s="1"/>
  <c r="R59" i="19"/>
  <c r="S59" i="19" s="1"/>
  <c r="I59" i="19"/>
  <c r="J59" i="19" s="1"/>
  <c r="X59" i="22"/>
  <c r="Y59" i="22" s="1"/>
  <c r="AA59" i="21"/>
  <c r="AB59" i="21" s="1"/>
  <c r="C59" i="20"/>
  <c r="D59" i="20" s="1"/>
  <c r="AG59" i="19"/>
  <c r="AH59" i="19" s="1"/>
  <c r="AD59" i="18"/>
  <c r="AE59" i="18" s="1"/>
  <c r="AA59" i="17"/>
  <c r="AB59" i="17" s="1"/>
  <c r="R59" i="17"/>
  <c r="S59" i="17" s="1"/>
  <c r="I59" i="17"/>
  <c r="J59" i="17" s="1"/>
  <c r="AD59" i="16"/>
  <c r="AE59" i="16" s="1"/>
  <c r="U59" i="16"/>
  <c r="V59" i="16" s="1"/>
  <c r="I59" i="16"/>
  <c r="J59" i="16" s="1"/>
  <c r="AJ59" i="15"/>
  <c r="AK59" i="15" s="1"/>
  <c r="AA59" i="15"/>
  <c r="AB59" i="15" s="1"/>
  <c r="O59" i="15"/>
  <c r="P59" i="15" s="1"/>
  <c r="AJ59" i="13"/>
  <c r="AK59" i="13" s="1"/>
  <c r="AA59" i="13"/>
  <c r="AB59" i="13" s="1"/>
  <c r="O59" i="13"/>
  <c r="P59" i="13" s="1"/>
  <c r="F59" i="13"/>
  <c r="G59" i="13" s="1"/>
  <c r="AJ59" i="12"/>
  <c r="AK59" i="12" s="1"/>
  <c r="X59" i="12"/>
  <c r="Y59" i="12" s="1"/>
  <c r="L59" i="12"/>
  <c r="M59" i="12" s="1"/>
  <c r="AG60" i="11"/>
  <c r="AH60" i="11" s="1"/>
  <c r="U60" i="11"/>
  <c r="V60" i="11" s="1"/>
  <c r="I60" i="11"/>
  <c r="J60" i="11" s="1"/>
  <c r="AJ59" i="10"/>
  <c r="AK59" i="10" s="1"/>
  <c r="X59" i="10"/>
  <c r="Y59" i="10" s="1"/>
  <c r="L59" i="10"/>
  <c r="M59" i="10" s="1"/>
  <c r="F59" i="12"/>
  <c r="G59" i="12" s="1"/>
  <c r="O60" i="11"/>
  <c r="P60" i="11" s="1"/>
  <c r="F59" i="10"/>
  <c r="G59" i="10" s="1"/>
  <c r="O59" i="21"/>
  <c r="P59" i="21" s="1"/>
  <c r="AG59" i="20"/>
  <c r="AH59" i="20" s="1"/>
  <c r="U59" i="19"/>
  <c r="V59" i="19" s="1"/>
  <c r="X59" i="18"/>
  <c r="Y59" i="18" s="1"/>
  <c r="AJ59" i="17"/>
  <c r="AK59" i="17" s="1"/>
  <c r="X59" i="17"/>
  <c r="Y59" i="17" s="1"/>
  <c r="O59" i="17"/>
  <c r="P59" i="17" s="1"/>
  <c r="F59" i="17"/>
  <c r="G59" i="17" s="1"/>
  <c r="AA59" i="16"/>
  <c r="AB59" i="16" s="1"/>
  <c r="R59" i="16"/>
  <c r="S59" i="16" s="1"/>
  <c r="F59" i="16"/>
  <c r="G59" i="16" s="1"/>
  <c r="AG59" i="15"/>
  <c r="AH59" i="15" s="1"/>
  <c r="X59" i="15"/>
  <c r="Y59" i="15" s="1"/>
  <c r="L59" i="15"/>
  <c r="M59" i="15" s="1"/>
  <c r="C59" i="15"/>
  <c r="D59" i="15" s="1"/>
  <c r="X59" i="13"/>
  <c r="Y59" i="13" s="1"/>
  <c r="L59" i="13"/>
  <c r="M59" i="13" s="1"/>
  <c r="C59" i="13"/>
  <c r="D59" i="13" s="1"/>
  <c r="AG59" i="12"/>
  <c r="AH59" i="12" s="1"/>
  <c r="U59" i="12"/>
  <c r="V59" i="12" s="1"/>
  <c r="I59" i="12"/>
  <c r="J59" i="12" s="1"/>
  <c r="AD60" i="11"/>
  <c r="AE60" i="11" s="1"/>
  <c r="R60" i="11"/>
  <c r="S60" i="11" s="1"/>
  <c r="F60" i="11"/>
  <c r="G60" i="11" s="1"/>
  <c r="AG59" i="10"/>
  <c r="AH59" i="10" s="1"/>
  <c r="U59" i="10"/>
  <c r="V59" i="10" s="1"/>
  <c r="I59" i="10"/>
  <c r="J59" i="10" s="1"/>
  <c r="AG59" i="9"/>
  <c r="AH59" i="9" s="1"/>
  <c r="AA59" i="9"/>
  <c r="AB59" i="9" s="1"/>
  <c r="U59" i="9"/>
  <c r="V59" i="9" s="1"/>
  <c r="O59" i="9"/>
  <c r="P59" i="9" s="1"/>
  <c r="I59" i="9"/>
  <c r="J59" i="9" s="1"/>
  <c r="C59" i="9"/>
  <c r="D59" i="9" s="1"/>
  <c r="R59" i="12"/>
  <c r="S59" i="12" s="1"/>
  <c r="AA60" i="11"/>
  <c r="AB60" i="11" s="1"/>
  <c r="C60" i="11"/>
  <c r="D60" i="11" s="1"/>
  <c r="R59" i="10"/>
  <c r="S59" i="10" s="1"/>
  <c r="I59" i="22"/>
  <c r="J59" i="22" s="1"/>
  <c r="C59" i="21"/>
  <c r="D59" i="21" s="1"/>
  <c r="X59" i="20"/>
  <c r="Y59" i="20" s="1"/>
  <c r="U59" i="18"/>
  <c r="V59" i="18" s="1"/>
  <c r="F59" i="18"/>
  <c r="G59" i="18" s="1"/>
  <c r="AG59" i="17"/>
  <c r="AH59" i="17" s="1"/>
  <c r="L59" i="17"/>
  <c r="M59" i="17" s="1"/>
  <c r="AJ59" i="16"/>
  <c r="AK59" i="16" s="1"/>
  <c r="X59" i="16"/>
  <c r="Y59" i="16" s="1"/>
  <c r="O59" i="16"/>
  <c r="P59" i="16" s="1"/>
  <c r="C59" i="16"/>
  <c r="D59" i="16" s="1"/>
  <c r="AD59" i="15"/>
  <c r="AE59" i="15" s="1"/>
  <c r="U59" i="15"/>
  <c r="V59" i="15" s="1"/>
  <c r="I59" i="15"/>
  <c r="J59" i="15" s="1"/>
  <c r="AG59" i="13"/>
  <c r="AH59" i="13" s="1"/>
  <c r="U59" i="13"/>
  <c r="V59" i="13" s="1"/>
  <c r="AD59" i="12"/>
  <c r="AE59" i="12" s="1"/>
  <c r="AD59" i="10"/>
  <c r="AE59" i="10" s="1"/>
  <c r="O59" i="20"/>
  <c r="P59" i="20" s="1"/>
  <c r="L59" i="16"/>
  <c r="M59" i="16" s="1"/>
  <c r="I59" i="13"/>
  <c r="J59" i="13" s="1"/>
  <c r="C59" i="12"/>
  <c r="D59" i="12" s="1"/>
  <c r="X60" i="11"/>
  <c r="Y60" i="11" s="1"/>
  <c r="C59" i="10"/>
  <c r="D59" i="10" s="1"/>
  <c r="AJ59" i="9"/>
  <c r="AK59" i="9" s="1"/>
  <c r="L59" i="9"/>
  <c r="M59" i="9" s="1"/>
  <c r="C59" i="17"/>
  <c r="D59" i="17" s="1"/>
  <c r="R59" i="15"/>
  <c r="S59" i="15" s="1"/>
  <c r="L60" i="11"/>
  <c r="M60" i="11" s="1"/>
  <c r="AD59" i="9"/>
  <c r="AE59" i="9" s="1"/>
  <c r="F59" i="9"/>
  <c r="G59" i="9" s="1"/>
  <c r="U59" i="17"/>
  <c r="V59" i="17" s="1"/>
  <c r="AJ60" i="11"/>
  <c r="AK60" i="11" s="1"/>
  <c r="O59" i="10"/>
  <c r="P59" i="10" s="1"/>
  <c r="R59" i="9"/>
  <c r="S59" i="9" s="1"/>
  <c r="AG59" i="22"/>
  <c r="AH59" i="22" s="1"/>
  <c r="AD59" i="17"/>
  <c r="AE59" i="17" s="1"/>
  <c r="AG59" i="16"/>
  <c r="AH59" i="16" s="1"/>
  <c r="F59" i="15"/>
  <c r="G59" i="15" s="1"/>
  <c r="AD59" i="13"/>
  <c r="AE59" i="13" s="1"/>
  <c r="AA59" i="12"/>
  <c r="AB59" i="12" s="1"/>
  <c r="AA59" i="10"/>
  <c r="AB59" i="10" s="1"/>
  <c r="X59" i="9"/>
  <c r="Y59" i="9" s="1"/>
  <c r="O59" i="18"/>
  <c r="P59" i="18" s="1"/>
  <c r="R59" i="13"/>
  <c r="S59" i="13" s="1"/>
  <c r="O59" i="12"/>
  <c r="P59" i="12" s="1"/>
  <c r="AJ66" i="48"/>
  <c r="AK66" i="48" s="1"/>
  <c r="X66" i="48"/>
  <c r="Y66" i="48" s="1"/>
  <c r="L66" i="48"/>
  <c r="M66" i="48" s="1"/>
  <c r="AG66" i="48"/>
  <c r="AH66" i="48" s="1"/>
  <c r="U66" i="48"/>
  <c r="V66" i="48" s="1"/>
  <c r="I66" i="48"/>
  <c r="J66" i="48" s="1"/>
  <c r="AD66" i="48"/>
  <c r="AE66" i="48" s="1"/>
  <c r="F66" i="48"/>
  <c r="G66" i="48" s="1"/>
  <c r="AA66" i="48"/>
  <c r="AB66" i="48" s="1"/>
  <c r="C66" i="48"/>
  <c r="D66" i="48" s="1"/>
  <c r="AJ66" i="47"/>
  <c r="AK66" i="47" s="1"/>
  <c r="AD66" i="47"/>
  <c r="AE66" i="47" s="1"/>
  <c r="X66" i="47"/>
  <c r="Y66" i="47" s="1"/>
  <c r="R66" i="47"/>
  <c r="S66" i="47" s="1"/>
  <c r="L66" i="47"/>
  <c r="M66" i="47" s="1"/>
  <c r="F66" i="47"/>
  <c r="G66" i="47" s="1"/>
  <c r="R66" i="48"/>
  <c r="S66" i="48" s="1"/>
  <c r="O66" i="48"/>
  <c r="P66" i="48" s="1"/>
  <c r="AA66" i="47"/>
  <c r="AB66" i="47" s="1"/>
  <c r="O66" i="47"/>
  <c r="P66" i="47" s="1"/>
  <c r="C66" i="47"/>
  <c r="D66" i="47" s="1"/>
  <c r="AD66" i="46"/>
  <c r="AE66" i="46" s="1"/>
  <c r="O66" i="46"/>
  <c r="P66" i="46" s="1"/>
  <c r="F66" i="46"/>
  <c r="G66" i="46" s="1"/>
  <c r="AJ66" i="46"/>
  <c r="AK66" i="46" s="1"/>
  <c r="U66" i="46"/>
  <c r="V66" i="46" s="1"/>
  <c r="L66" i="46"/>
  <c r="M66" i="46" s="1"/>
  <c r="I66" i="47"/>
  <c r="J66" i="47" s="1"/>
  <c r="AA66" i="46"/>
  <c r="AB66" i="46" s="1"/>
  <c r="X66" i="46"/>
  <c r="Y66" i="46" s="1"/>
  <c r="I66" i="46"/>
  <c r="J66" i="46" s="1"/>
  <c r="AG66" i="47"/>
  <c r="AH66" i="47" s="1"/>
  <c r="R66" i="46"/>
  <c r="S66" i="46" s="1"/>
  <c r="C66" i="46"/>
  <c r="D66" i="46" s="1"/>
  <c r="U66" i="47"/>
  <c r="V66" i="47" s="1"/>
  <c r="AG66" i="46"/>
  <c r="AH66" i="46" s="1"/>
  <c r="AJ66" i="45"/>
  <c r="AK66" i="45" s="1"/>
  <c r="AA66" i="45"/>
  <c r="AB66" i="45" s="1"/>
  <c r="R66" i="45"/>
  <c r="S66" i="45" s="1"/>
  <c r="AJ66" i="44"/>
  <c r="AK66" i="44" s="1"/>
  <c r="AA66" i="44"/>
  <c r="AB66" i="44" s="1"/>
  <c r="L66" i="44"/>
  <c r="M66" i="44" s="1"/>
  <c r="C66" i="44"/>
  <c r="D66" i="44" s="1"/>
  <c r="AG66" i="45"/>
  <c r="AH66" i="45" s="1"/>
  <c r="X66" i="45"/>
  <c r="Y66" i="45" s="1"/>
  <c r="O66" i="45"/>
  <c r="P66" i="45" s="1"/>
  <c r="F66" i="45"/>
  <c r="G66" i="45" s="1"/>
  <c r="AG66" i="44"/>
  <c r="AH66" i="44" s="1"/>
  <c r="R66" i="44"/>
  <c r="S66" i="44" s="1"/>
  <c r="I66" i="44"/>
  <c r="J66" i="44" s="1"/>
  <c r="U66" i="45"/>
  <c r="V66" i="45" s="1"/>
  <c r="L66" i="45"/>
  <c r="M66" i="45" s="1"/>
  <c r="C66" i="45"/>
  <c r="D66" i="45" s="1"/>
  <c r="X66" i="44"/>
  <c r="Y66" i="44" s="1"/>
  <c r="O66" i="44"/>
  <c r="P66" i="44" s="1"/>
  <c r="AD66" i="45"/>
  <c r="AE66" i="45" s="1"/>
  <c r="I66" i="45"/>
  <c r="J66" i="45" s="1"/>
  <c r="AD66" i="44"/>
  <c r="AE66" i="44" s="1"/>
  <c r="U66" i="44"/>
  <c r="V66" i="44" s="1"/>
  <c r="F66" i="44"/>
  <c r="G66" i="44" s="1"/>
  <c r="AG66" i="42"/>
  <c r="AH66" i="42" s="1"/>
  <c r="U66" i="42"/>
  <c r="V66" i="42" s="1"/>
  <c r="I66" i="42"/>
  <c r="J66" i="42" s="1"/>
  <c r="AJ66" i="40"/>
  <c r="AK66" i="40" s="1"/>
  <c r="X66" i="40"/>
  <c r="Y66" i="40" s="1"/>
  <c r="L66" i="40"/>
  <c r="M66" i="40" s="1"/>
  <c r="AG66" i="43"/>
  <c r="AH66" i="43" s="1"/>
  <c r="AA66" i="43"/>
  <c r="AB66" i="43" s="1"/>
  <c r="U66" i="43"/>
  <c r="V66" i="43" s="1"/>
  <c r="O66" i="43"/>
  <c r="P66" i="43" s="1"/>
  <c r="I66" i="43"/>
  <c r="J66" i="43" s="1"/>
  <c r="C66" i="43"/>
  <c r="D66" i="43" s="1"/>
  <c r="AD66" i="42"/>
  <c r="AE66" i="42" s="1"/>
  <c r="R66" i="42"/>
  <c r="S66" i="42" s="1"/>
  <c r="F66" i="42"/>
  <c r="G66" i="42" s="1"/>
  <c r="AG66" i="41"/>
  <c r="AH66" i="41" s="1"/>
  <c r="AA66" i="41"/>
  <c r="AB66" i="41" s="1"/>
  <c r="U66" i="41"/>
  <c r="V66" i="41" s="1"/>
  <c r="O66" i="41"/>
  <c r="P66" i="41" s="1"/>
  <c r="I66" i="41"/>
  <c r="J66" i="41" s="1"/>
  <c r="C66" i="41"/>
  <c r="D66" i="41" s="1"/>
  <c r="AG66" i="40"/>
  <c r="AH66" i="40" s="1"/>
  <c r="U66" i="40"/>
  <c r="V66" i="40" s="1"/>
  <c r="I66" i="40"/>
  <c r="J66" i="40" s="1"/>
  <c r="AA66" i="42"/>
  <c r="AB66" i="42" s="1"/>
  <c r="O66" i="42"/>
  <c r="P66" i="42" s="1"/>
  <c r="C66" i="42"/>
  <c r="D66" i="42" s="1"/>
  <c r="AD66" i="40"/>
  <c r="AE66" i="40" s="1"/>
  <c r="R66" i="40"/>
  <c r="S66" i="40" s="1"/>
  <c r="F66" i="40"/>
  <c r="G66" i="40" s="1"/>
  <c r="AJ66" i="43"/>
  <c r="AK66" i="43" s="1"/>
  <c r="AD66" i="43"/>
  <c r="AE66" i="43" s="1"/>
  <c r="X66" i="43"/>
  <c r="Y66" i="43" s="1"/>
  <c r="R66" i="43"/>
  <c r="S66" i="43" s="1"/>
  <c r="L66" i="43"/>
  <c r="M66" i="43" s="1"/>
  <c r="F66" i="43"/>
  <c r="G66" i="43" s="1"/>
  <c r="X66" i="41"/>
  <c r="Y66" i="41" s="1"/>
  <c r="AD66" i="39"/>
  <c r="AE66" i="39" s="1"/>
  <c r="U66" i="39"/>
  <c r="V66" i="39" s="1"/>
  <c r="L66" i="39"/>
  <c r="M66" i="39" s="1"/>
  <c r="C66" i="39"/>
  <c r="D66" i="39" s="1"/>
  <c r="AD66" i="38"/>
  <c r="AE66" i="38" s="1"/>
  <c r="R66" i="38"/>
  <c r="S66" i="38" s="1"/>
  <c r="I66" i="38"/>
  <c r="J66" i="38" s="1"/>
  <c r="AD66" i="37"/>
  <c r="AE66" i="37" s="1"/>
  <c r="U66" i="37"/>
  <c r="V66" i="37" s="1"/>
  <c r="F66" i="37"/>
  <c r="G66" i="37" s="1"/>
  <c r="AJ66" i="42"/>
  <c r="AK66" i="42" s="1"/>
  <c r="R66" i="41"/>
  <c r="S66" i="41" s="1"/>
  <c r="AA66" i="40"/>
  <c r="AB66" i="40" s="1"/>
  <c r="R66" i="39"/>
  <c r="S66" i="39" s="1"/>
  <c r="I66" i="39"/>
  <c r="J66" i="39" s="1"/>
  <c r="AJ66" i="38"/>
  <c r="AK66" i="38" s="1"/>
  <c r="AA66" i="38"/>
  <c r="AB66" i="38" s="1"/>
  <c r="O66" i="38"/>
  <c r="P66" i="38" s="1"/>
  <c r="F66" i="38"/>
  <c r="G66" i="38" s="1"/>
  <c r="AJ66" i="37"/>
  <c r="AK66" i="37" s="1"/>
  <c r="AA66" i="37"/>
  <c r="AB66" i="37" s="1"/>
  <c r="L66" i="37"/>
  <c r="M66" i="37" s="1"/>
  <c r="C66" i="37"/>
  <c r="D66" i="37" s="1"/>
  <c r="X66" i="42"/>
  <c r="Y66" i="42" s="1"/>
  <c r="AJ66" i="41"/>
  <c r="AK66" i="41" s="1"/>
  <c r="L66" i="41"/>
  <c r="M66" i="41" s="1"/>
  <c r="O66" i="40"/>
  <c r="P66" i="40" s="1"/>
  <c r="AJ66" i="39"/>
  <c r="AK66" i="39" s="1"/>
  <c r="AA66" i="39"/>
  <c r="AB66" i="39" s="1"/>
  <c r="F66" i="39"/>
  <c r="G66" i="39" s="1"/>
  <c r="X66" i="38"/>
  <c r="Y66" i="38" s="1"/>
  <c r="L66" i="38"/>
  <c r="M66" i="38" s="1"/>
  <c r="C66" i="38"/>
  <c r="D66" i="38" s="1"/>
  <c r="AG66" i="37"/>
  <c r="AH66" i="37" s="1"/>
  <c r="R66" i="37"/>
  <c r="S66" i="37" s="1"/>
  <c r="I66" i="37"/>
  <c r="J66" i="37" s="1"/>
  <c r="L66" i="42"/>
  <c r="M66" i="42" s="1"/>
  <c r="AD66" i="41"/>
  <c r="AE66" i="41" s="1"/>
  <c r="F66" i="41"/>
  <c r="G66" i="41" s="1"/>
  <c r="C66" i="40"/>
  <c r="D66" i="40" s="1"/>
  <c r="AG66" i="39"/>
  <c r="AH66" i="39" s="1"/>
  <c r="X66" i="39"/>
  <c r="Y66" i="39" s="1"/>
  <c r="O66" i="39"/>
  <c r="P66" i="39" s="1"/>
  <c r="AG66" i="38"/>
  <c r="AH66" i="38" s="1"/>
  <c r="U66" i="38"/>
  <c r="V66" i="38" s="1"/>
  <c r="X66" i="37"/>
  <c r="Y66" i="37" s="1"/>
  <c r="O66" i="37"/>
  <c r="P66" i="37" s="1"/>
  <c r="AG66" i="36"/>
  <c r="AH66" i="36" s="1"/>
  <c r="AA66" i="36"/>
  <c r="AB66" i="36" s="1"/>
  <c r="U66" i="36"/>
  <c r="V66" i="36" s="1"/>
  <c r="O66" i="36"/>
  <c r="P66" i="36" s="1"/>
  <c r="I66" i="36"/>
  <c r="J66" i="36" s="1"/>
  <c r="C66" i="36"/>
  <c r="D66" i="36" s="1"/>
  <c r="AD66" i="35"/>
  <c r="AE66" i="35" s="1"/>
  <c r="U66" i="35"/>
  <c r="V66" i="35" s="1"/>
  <c r="F66" i="35"/>
  <c r="G66" i="35" s="1"/>
  <c r="AG66" i="34"/>
  <c r="AH66" i="34" s="1"/>
  <c r="X66" i="34"/>
  <c r="Y66" i="34" s="1"/>
  <c r="I66" i="34"/>
  <c r="J66" i="34" s="1"/>
  <c r="AJ66" i="36"/>
  <c r="AK66" i="36" s="1"/>
  <c r="AD66" i="36"/>
  <c r="AE66" i="36" s="1"/>
  <c r="X66" i="36"/>
  <c r="Y66" i="36" s="1"/>
  <c r="R66" i="36"/>
  <c r="S66" i="36" s="1"/>
  <c r="L66" i="36"/>
  <c r="M66" i="36" s="1"/>
  <c r="F66" i="36"/>
  <c r="G66" i="36" s="1"/>
  <c r="AG66" i="35"/>
  <c r="AH66" i="35" s="1"/>
  <c r="R66" i="35"/>
  <c r="S66" i="35" s="1"/>
  <c r="I66" i="35"/>
  <c r="J66" i="35" s="1"/>
  <c r="AJ66" i="34"/>
  <c r="AK66" i="34" s="1"/>
  <c r="U66" i="34"/>
  <c r="V66" i="34" s="1"/>
  <c r="L66" i="34"/>
  <c r="M66" i="34" s="1"/>
  <c r="X66" i="35"/>
  <c r="Y66" i="35" s="1"/>
  <c r="O66" i="35"/>
  <c r="P66" i="35" s="1"/>
  <c r="AA66" i="34"/>
  <c r="AB66" i="34" s="1"/>
  <c r="R66" i="34"/>
  <c r="S66" i="34" s="1"/>
  <c r="C66" i="34"/>
  <c r="D66" i="34" s="1"/>
  <c r="L66" i="35"/>
  <c r="M66" i="35" s="1"/>
  <c r="O66" i="34"/>
  <c r="P66" i="34" s="1"/>
  <c r="AG66" i="33"/>
  <c r="AH66" i="33" s="1"/>
  <c r="X66" i="33"/>
  <c r="Y66" i="33" s="1"/>
  <c r="L66" i="33"/>
  <c r="M66" i="33" s="1"/>
  <c r="AA66" i="32"/>
  <c r="AB66" i="32" s="1"/>
  <c r="O66" i="32"/>
  <c r="P66" i="32" s="1"/>
  <c r="C66" i="32"/>
  <c r="D66" i="32" s="1"/>
  <c r="AD66" i="31"/>
  <c r="AE66" i="31" s="1"/>
  <c r="O66" i="31"/>
  <c r="P66" i="31" s="1"/>
  <c r="F66" i="31"/>
  <c r="G66" i="31" s="1"/>
  <c r="AJ66" i="35"/>
  <c r="AK66" i="35" s="1"/>
  <c r="C66" i="35"/>
  <c r="D66" i="35" s="1"/>
  <c r="F66" i="34"/>
  <c r="G66" i="34" s="1"/>
  <c r="AD66" i="33"/>
  <c r="AE66" i="33" s="1"/>
  <c r="U66" i="33"/>
  <c r="V66" i="33" s="1"/>
  <c r="I66" i="33"/>
  <c r="J66" i="33" s="1"/>
  <c r="AJ66" i="32"/>
  <c r="AK66" i="32" s="1"/>
  <c r="X66" i="32"/>
  <c r="Y66" i="32" s="1"/>
  <c r="L66" i="32"/>
  <c r="M66" i="32" s="1"/>
  <c r="AJ66" i="31"/>
  <c r="AK66" i="31" s="1"/>
  <c r="U66" i="31"/>
  <c r="V66" i="31" s="1"/>
  <c r="L66" i="31"/>
  <c r="M66" i="31" s="1"/>
  <c r="AA66" i="35"/>
  <c r="AB66" i="35" s="1"/>
  <c r="AD66" i="34"/>
  <c r="AE66" i="34" s="1"/>
  <c r="AA66" i="33"/>
  <c r="AB66" i="33" s="1"/>
  <c r="R66" i="33"/>
  <c r="S66" i="33" s="1"/>
  <c r="F66" i="33"/>
  <c r="G66" i="33" s="1"/>
  <c r="AG66" i="32"/>
  <c r="AH66" i="32" s="1"/>
  <c r="U66" i="32"/>
  <c r="V66" i="32" s="1"/>
  <c r="I66" i="32"/>
  <c r="J66" i="32" s="1"/>
  <c r="AJ66" i="33"/>
  <c r="AK66" i="33" s="1"/>
  <c r="O66" i="33"/>
  <c r="P66" i="33" s="1"/>
  <c r="C66" i="33"/>
  <c r="D66" i="33" s="1"/>
  <c r="AD66" i="32"/>
  <c r="AE66" i="32" s="1"/>
  <c r="R66" i="32"/>
  <c r="S66" i="32" s="1"/>
  <c r="F66" i="32"/>
  <c r="G66" i="32" s="1"/>
  <c r="AG66" i="31"/>
  <c r="AH66" i="31" s="1"/>
  <c r="X66" i="31"/>
  <c r="Y66" i="31" s="1"/>
  <c r="I66" i="31"/>
  <c r="J66" i="31" s="1"/>
  <c r="AG66" i="30"/>
  <c r="AH66" i="30" s="1"/>
  <c r="U66" i="30"/>
  <c r="V66" i="30" s="1"/>
  <c r="L66" i="30"/>
  <c r="M66" i="30" s="1"/>
  <c r="AG66" i="28"/>
  <c r="AH66" i="28" s="1"/>
  <c r="R66" i="28"/>
  <c r="S66" i="28" s="1"/>
  <c r="I66" i="28"/>
  <c r="J66" i="28" s="1"/>
  <c r="AG66" i="27"/>
  <c r="AH66" i="27" s="1"/>
  <c r="U66" i="27"/>
  <c r="V66" i="27" s="1"/>
  <c r="I66" i="27"/>
  <c r="J66" i="27" s="1"/>
  <c r="AG66" i="26"/>
  <c r="AH66" i="26" s="1"/>
  <c r="AA66" i="26"/>
  <c r="AB66" i="26" s="1"/>
  <c r="U66" i="26"/>
  <c r="V66" i="26" s="1"/>
  <c r="O66" i="26"/>
  <c r="P66" i="26" s="1"/>
  <c r="I66" i="26"/>
  <c r="J66" i="26" s="1"/>
  <c r="C66" i="26"/>
  <c r="D66" i="26" s="1"/>
  <c r="AG66" i="25"/>
  <c r="AH66" i="25" s="1"/>
  <c r="X66" i="25"/>
  <c r="Y66" i="25" s="1"/>
  <c r="I66" i="25"/>
  <c r="J66" i="25" s="1"/>
  <c r="C66" i="31"/>
  <c r="D66" i="31" s="1"/>
  <c r="AD66" i="30"/>
  <c r="AE66" i="30" s="1"/>
  <c r="R66" i="30"/>
  <c r="S66" i="30" s="1"/>
  <c r="I66" i="30"/>
  <c r="J66" i="30" s="1"/>
  <c r="AG66" i="29"/>
  <c r="AH66" i="29" s="1"/>
  <c r="AA66" i="29"/>
  <c r="AB66" i="29" s="1"/>
  <c r="U66" i="29"/>
  <c r="V66" i="29" s="1"/>
  <c r="O66" i="29"/>
  <c r="P66" i="29" s="1"/>
  <c r="I66" i="29"/>
  <c r="J66" i="29" s="1"/>
  <c r="C66" i="29"/>
  <c r="D66" i="29" s="1"/>
  <c r="X66" i="28"/>
  <c r="Y66" i="28" s="1"/>
  <c r="O66" i="28"/>
  <c r="P66" i="28" s="1"/>
  <c r="AD66" i="27"/>
  <c r="AE66" i="27" s="1"/>
  <c r="R66" i="27"/>
  <c r="S66" i="27" s="1"/>
  <c r="F66" i="27"/>
  <c r="G66" i="27" s="1"/>
  <c r="AD66" i="25"/>
  <c r="AE66" i="25" s="1"/>
  <c r="O66" i="25"/>
  <c r="P66" i="25" s="1"/>
  <c r="F66" i="25"/>
  <c r="G66" i="25" s="1"/>
  <c r="AJ66" i="24"/>
  <c r="AK66" i="24" s="1"/>
  <c r="AD66" i="24"/>
  <c r="AE66" i="24" s="1"/>
  <c r="X66" i="24"/>
  <c r="Y66" i="24" s="1"/>
  <c r="R66" i="24"/>
  <c r="S66" i="24" s="1"/>
  <c r="L66" i="24"/>
  <c r="M66" i="24" s="1"/>
  <c r="F66" i="24"/>
  <c r="G66" i="24" s="1"/>
  <c r="AA66" i="31"/>
  <c r="AB66" i="31" s="1"/>
  <c r="AA66" i="30"/>
  <c r="AB66" i="30" s="1"/>
  <c r="O66" i="30"/>
  <c r="P66" i="30" s="1"/>
  <c r="F66" i="30"/>
  <c r="G66" i="30" s="1"/>
  <c r="AD66" i="28"/>
  <c r="AE66" i="28" s="1"/>
  <c r="U66" i="28"/>
  <c r="V66" i="28" s="1"/>
  <c r="F66" i="28"/>
  <c r="G66" i="28" s="1"/>
  <c r="AA66" i="27"/>
  <c r="AB66" i="27" s="1"/>
  <c r="O66" i="27"/>
  <c r="P66" i="27" s="1"/>
  <c r="C66" i="27"/>
  <c r="D66" i="27" s="1"/>
  <c r="AJ66" i="26"/>
  <c r="AK66" i="26" s="1"/>
  <c r="AD66" i="26"/>
  <c r="AE66" i="26" s="1"/>
  <c r="X66" i="26"/>
  <c r="Y66" i="26" s="1"/>
  <c r="R66" i="26"/>
  <c r="S66" i="26" s="1"/>
  <c r="L66" i="26"/>
  <c r="M66" i="26" s="1"/>
  <c r="F66" i="26"/>
  <c r="G66" i="26" s="1"/>
  <c r="AJ66" i="25"/>
  <c r="AK66" i="25" s="1"/>
  <c r="U66" i="25"/>
  <c r="V66" i="25" s="1"/>
  <c r="L66" i="25"/>
  <c r="M66" i="25" s="1"/>
  <c r="R66" i="31"/>
  <c r="S66" i="31" s="1"/>
  <c r="AJ66" i="30"/>
  <c r="AK66" i="30" s="1"/>
  <c r="X66" i="30"/>
  <c r="Y66" i="30" s="1"/>
  <c r="C66" i="30"/>
  <c r="D66" i="30" s="1"/>
  <c r="AJ66" i="29"/>
  <c r="AK66" i="29" s="1"/>
  <c r="AD66" i="29"/>
  <c r="AE66" i="29" s="1"/>
  <c r="X66" i="29"/>
  <c r="Y66" i="29" s="1"/>
  <c r="R66" i="29"/>
  <c r="S66" i="29" s="1"/>
  <c r="L66" i="29"/>
  <c r="M66" i="29" s="1"/>
  <c r="F66" i="29"/>
  <c r="G66" i="29" s="1"/>
  <c r="AJ66" i="28"/>
  <c r="AK66" i="28" s="1"/>
  <c r="AA66" i="28"/>
  <c r="AB66" i="28" s="1"/>
  <c r="L66" i="28"/>
  <c r="M66" i="28" s="1"/>
  <c r="C66" i="28"/>
  <c r="D66" i="28" s="1"/>
  <c r="AJ66" i="27"/>
  <c r="AK66" i="27" s="1"/>
  <c r="X66" i="27"/>
  <c r="Y66" i="27" s="1"/>
  <c r="L66" i="27"/>
  <c r="M66" i="27" s="1"/>
  <c r="R66" i="25"/>
  <c r="S66" i="25" s="1"/>
  <c r="AG66" i="21"/>
  <c r="AH66" i="21" s="1"/>
  <c r="U66" i="21"/>
  <c r="V66" i="21" s="1"/>
  <c r="I66" i="21"/>
  <c r="J66" i="21" s="1"/>
  <c r="AD66" i="20"/>
  <c r="AE66" i="20" s="1"/>
  <c r="U66" i="20"/>
  <c r="V66" i="20" s="1"/>
  <c r="F66" i="20"/>
  <c r="G66" i="20" s="1"/>
  <c r="AA66" i="19"/>
  <c r="AB66" i="19" s="1"/>
  <c r="R66" i="19"/>
  <c r="S66" i="19" s="1"/>
  <c r="F66" i="19"/>
  <c r="G66" i="19" s="1"/>
  <c r="X66" i="18"/>
  <c r="Y66" i="18" s="1"/>
  <c r="O66" i="18"/>
  <c r="P66" i="18" s="1"/>
  <c r="AG66" i="24"/>
  <c r="AH66" i="24" s="1"/>
  <c r="U66" i="24"/>
  <c r="V66" i="24" s="1"/>
  <c r="I66" i="24"/>
  <c r="J66" i="24" s="1"/>
  <c r="AJ66" i="22"/>
  <c r="AK66" i="22" s="1"/>
  <c r="AD66" i="22"/>
  <c r="AE66" i="22" s="1"/>
  <c r="X66" i="22"/>
  <c r="Y66" i="22" s="1"/>
  <c r="R66" i="22"/>
  <c r="S66" i="22" s="1"/>
  <c r="L66" i="22"/>
  <c r="M66" i="22" s="1"/>
  <c r="F66" i="22"/>
  <c r="G66" i="22" s="1"/>
  <c r="AD66" i="21"/>
  <c r="AE66" i="21" s="1"/>
  <c r="R66" i="21"/>
  <c r="S66" i="21" s="1"/>
  <c r="F66" i="21"/>
  <c r="G66" i="21" s="1"/>
  <c r="AJ66" i="20"/>
  <c r="AK66" i="20" s="1"/>
  <c r="AA66" i="20"/>
  <c r="AB66" i="20" s="1"/>
  <c r="L66" i="20"/>
  <c r="M66" i="20" s="1"/>
  <c r="C66" i="20"/>
  <c r="D66" i="20" s="1"/>
  <c r="AJ66" i="19"/>
  <c r="AK66" i="19" s="1"/>
  <c r="X66" i="19"/>
  <c r="Y66" i="19" s="1"/>
  <c r="O66" i="19"/>
  <c r="P66" i="19" s="1"/>
  <c r="C66" i="19"/>
  <c r="D66" i="19" s="1"/>
  <c r="AD66" i="18"/>
  <c r="AE66" i="18" s="1"/>
  <c r="U66" i="18"/>
  <c r="V66" i="18" s="1"/>
  <c r="F66" i="18"/>
  <c r="G66" i="18" s="1"/>
  <c r="C66" i="25"/>
  <c r="D66" i="25" s="1"/>
  <c r="AA66" i="25"/>
  <c r="AB66" i="25" s="1"/>
  <c r="AA66" i="24"/>
  <c r="AB66" i="24" s="1"/>
  <c r="O66" i="24"/>
  <c r="P66" i="24" s="1"/>
  <c r="C66" i="24"/>
  <c r="D66" i="24" s="1"/>
  <c r="AG66" i="22"/>
  <c r="AH66" i="22" s="1"/>
  <c r="AA66" i="22"/>
  <c r="AB66" i="22" s="1"/>
  <c r="U66" i="22"/>
  <c r="V66" i="22" s="1"/>
  <c r="O66" i="22"/>
  <c r="P66" i="22" s="1"/>
  <c r="I66" i="22"/>
  <c r="J66" i="22" s="1"/>
  <c r="C66" i="22"/>
  <c r="D66" i="22" s="1"/>
  <c r="AJ66" i="21"/>
  <c r="AK66" i="21" s="1"/>
  <c r="X66" i="21"/>
  <c r="Y66" i="21" s="1"/>
  <c r="L66" i="21"/>
  <c r="M66" i="21" s="1"/>
  <c r="X66" i="20"/>
  <c r="Y66" i="20" s="1"/>
  <c r="O66" i="20"/>
  <c r="P66" i="20" s="1"/>
  <c r="AD66" i="19"/>
  <c r="AE66" i="19" s="1"/>
  <c r="U66" i="19"/>
  <c r="V66" i="19" s="1"/>
  <c r="I66" i="19"/>
  <c r="J66" i="19" s="1"/>
  <c r="O66" i="21"/>
  <c r="P66" i="21" s="1"/>
  <c r="AG66" i="20"/>
  <c r="AH66" i="20" s="1"/>
  <c r="L66" i="19"/>
  <c r="M66" i="19" s="1"/>
  <c r="AG66" i="18"/>
  <c r="AH66" i="18" s="1"/>
  <c r="R66" i="18"/>
  <c r="S66" i="18" s="1"/>
  <c r="AA66" i="17"/>
  <c r="AB66" i="17" s="1"/>
  <c r="R66" i="17"/>
  <c r="S66" i="17" s="1"/>
  <c r="C66" i="17"/>
  <c r="D66" i="17" s="1"/>
  <c r="X66" i="16"/>
  <c r="Y66" i="16" s="1"/>
  <c r="L66" i="16"/>
  <c r="M66" i="16" s="1"/>
  <c r="C66" i="16"/>
  <c r="D66" i="16" s="1"/>
  <c r="AD66" i="15"/>
  <c r="AE66" i="15" s="1"/>
  <c r="R66" i="15"/>
  <c r="S66" i="15" s="1"/>
  <c r="I66" i="15"/>
  <c r="J66" i="15" s="1"/>
  <c r="AJ66" i="13"/>
  <c r="AK66" i="13" s="1"/>
  <c r="X66" i="13"/>
  <c r="Y66" i="13" s="1"/>
  <c r="L66" i="13"/>
  <c r="M66" i="13" s="1"/>
  <c r="AJ66" i="12"/>
  <c r="AK66" i="12" s="1"/>
  <c r="X66" i="12"/>
  <c r="Y66" i="12" s="1"/>
  <c r="L66" i="12"/>
  <c r="M66" i="12" s="1"/>
  <c r="AG67" i="11"/>
  <c r="AH67" i="11" s="1"/>
  <c r="U67" i="11"/>
  <c r="V67" i="11" s="1"/>
  <c r="I67" i="11"/>
  <c r="J67" i="11" s="1"/>
  <c r="AJ66" i="10"/>
  <c r="AK66" i="10" s="1"/>
  <c r="X66" i="10"/>
  <c r="Y66" i="10" s="1"/>
  <c r="L66" i="10"/>
  <c r="M66" i="10" s="1"/>
  <c r="AD66" i="12"/>
  <c r="AE66" i="12" s="1"/>
  <c r="AA67" i="11"/>
  <c r="AB67" i="11" s="1"/>
  <c r="R66" i="10"/>
  <c r="S66" i="10" s="1"/>
  <c r="C66" i="21"/>
  <c r="D66" i="21" s="1"/>
  <c r="AA66" i="18"/>
  <c r="AB66" i="18" s="1"/>
  <c r="L66" i="18"/>
  <c r="M66" i="18" s="1"/>
  <c r="AG66" i="17"/>
  <c r="AH66" i="17" s="1"/>
  <c r="X66" i="17"/>
  <c r="Y66" i="17" s="1"/>
  <c r="I66" i="17"/>
  <c r="J66" i="17" s="1"/>
  <c r="AG66" i="16"/>
  <c r="AH66" i="16" s="1"/>
  <c r="U66" i="16"/>
  <c r="V66" i="16" s="1"/>
  <c r="AA66" i="15"/>
  <c r="AB66" i="15" s="1"/>
  <c r="F66" i="15"/>
  <c r="G66" i="15" s="1"/>
  <c r="AG66" i="13"/>
  <c r="AH66" i="13" s="1"/>
  <c r="U66" i="13"/>
  <c r="V66" i="13" s="1"/>
  <c r="I66" i="13"/>
  <c r="J66" i="13" s="1"/>
  <c r="AG66" i="12"/>
  <c r="AH66" i="12" s="1"/>
  <c r="U66" i="12"/>
  <c r="V66" i="12" s="1"/>
  <c r="I66" i="12"/>
  <c r="J66" i="12" s="1"/>
  <c r="AD67" i="11"/>
  <c r="AE67" i="11" s="1"/>
  <c r="R67" i="11"/>
  <c r="S67" i="11" s="1"/>
  <c r="F67" i="11"/>
  <c r="G67" i="11" s="1"/>
  <c r="AG66" i="10"/>
  <c r="AH66" i="10" s="1"/>
  <c r="U66" i="10"/>
  <c r="V66" i="10" s="1"/>
  <c r="I66" i="10"/>
  <c r="J66" i="10" s="1"/>
  <c r="AG66" i="9"/>
  <c r="AH66" i="9" s="1"/>
  <c r="AA66" i="9"/>
  <c r="AB66" i="9" s="1"/>
  <c r="U66" i="9"/>
  <c r="V66" i="9" s="1"/>
  <c r="O66" i="9"/>
  <c r="P66" i="9" s="1"/>
  <c r="I66" i="9"/>
  <c r="J66" i="9" s="1"/>
  <c r="C66" i="9"/>
  <c r="D66" i="9" s="1"/>
  <c r="R66" i="12"/>
  <c r="S66" i="12" s="1"/>
  <c r="C67" i="11"/>
  <c r="D67" i="11" s="1"/>
  <c r="AD66" i="10"/>
  <c r="AE66" i="10" s="1"/>
  <c r="R66" i="20"/>
  <c r="S66" i="20" s="1"/>
  <c r="AG66" i="19"/>
  <c r="AH66" i="19" s="1"/>
  <c r="I66" i="18"/>
  <c r="J66" i="18" s="1"/>
  <c r="AD66" i="17"/>
  <c r="AE66" i="17" s="1"/>
  <c r="O66" i="17"/>
  <c r="P66" i="17" s="1"/>
  <c r="F66" i="17"/>
  <c r="G66" i="17" s="1"/>
  <c r="AD66" i="16"/>
  <c r="AE66" i="16" s="1"/>
  <c r="R66" i="16"/>
  <c r="S66" i="16" s="1"/>
  <c r="I66" i="16"/>
  <c r="J66" i="16" s="1"/>
  <c r="AJ66" i="15"/>
  <c r="AK66" i="15" s="1"/>
  <c r="X66" i="15"/>
  <c r="Y66" i="15" s="1"/>
  <c r="O66" i="15"/>
  <c r="P66" i="15" s="1"/>
  <c r="C66" i="15"/>
  <c r="D66" i="15" s="1"/>
  <c r="AD66" i="13"/>
  <c r="AE66" i="13" s="1"/>
  <c r="R66" i="13"/>
  <c r="S66" i="13" s="1"/>
  <c r="F66" i="13"/>
  <c r="G66" i="13" s="1"/>
  <c r="F66" i="12"/>
  <c r="G66" i="12" s="1"/>
  <c r="O67" i="11"/>
  <c r="P67" i="11" s="1"/>
  <c r="F66" i="10"/>
  <c r="G66" i="10" s="1"/>
  <c r="C66" i="18"/>
  <c r="D66" i="18" s="1"/>
  <c r="O66" i="16"/>
  <c r="P66" i="16" s="1"/>
  <c r="AG66" i="15"/>
  <c r="AH66" i="15" s="1"/>
  <c r="L67" i="11"/>
  <c r="M67" i="11" s="1"/>
  <c r="X66" i="9"/>
  <c r="Y66" i="9" s="1"/>
  <c r="C66" i="12"/>
  <c r="D66" i="12" s="1"/>
  <c r="C66" i="10"/>
  <c r="D66" i="10" s="1"/>
  <c r="AD66" i="9"/>
  <c r="AE66" i="9" s="1"/>
  <c r="F66" i="9"/>
  <c r="G66" i="9" s="1"/>
  <c r="I66" i="20"/>
  <c r="J66" i="20" s="1"/>
  <c r="U66" i="17"/>
  <c r="V66" i="17" s="1"/>
  <c r="F66" i="16"/>
  <c r="G66" i="16" s="1"/>
  <c r="U66" i="15"/>
  <c r="V66" i="15" s="1"/>
  <c r="AA66" i="13"/>
  <c r="AB66" i="13" s="1"/>
  <c r="AA66" i="12"/>
  <c r="AB66" i="12" s="1"/>
  <c r="AA66" i="10"/>
  <c r="AB66" i="10" s="1"/>
  <c r="R66" i="9"/>
  <c r="S66" i="9" s="1"/>
  <c r="AA66" i="16"/>
  <c r="AB66" i="16" s="1"/>
  <c r="X67" i="11"/>
  <c r="Y67" i="11" s="1"/>
  <c r="AA66" i="21"/>
  <c r="AB66" i="21" s="1"/>
  <c r="AJ66" i="18"/>
  <c r="AK66" i="18" s="1"/>
  <c r="L66" i="17"/>
  <c r="M66" i="17" s="1"/>
  <c r="AJ66" i="16"/>
  <c r="AK66" i="16" s="1"/>
  <c r="L66" i="15"/>
  <c r="M66" i="15" s="1"/>
  <c r="O66" i="13"/>
  <c r="P66" i="13" s="1"/>
  <c r="O66" i="12"/>
  <c r="P66" i="12" s="1"/>
  <c r="AJ67" i="11"/>
  <c r="AK67" i="11" s="1"/>
  <c r="O66" i="10"/>
  <c r="P66" i="10" s="1"/>
  <c r="AJ66" i="9"/>
  <c r="AK66" i="9" s="1"/>
  <c r="L66" i="9"/>
  <c r="M66" i="9" s="1"/>
  <c r="AJ66" i="17"/>
  <c r="AK66" i="17" s="1"/>
  <c r="C66" i="13"/>
  <c r="D66" i="13" s="1"/>
  <c r="AJ69" i="48"/>
  <c r="AK69" i="48" s="1"/>
  <c r="X69" i="48"/>
  <c r="Y69" i="48" s="1"/>
  <c r="L69" i="48"/>
  <c r="M69" i="48" s="1"/>
  <c r="AG69" i="48"/>
  <c r="AH69" i="48" s="1"/>
  <c r="U69" i="48"/>
  <c r="V69" i="48" s="1"/>
  <c r="I69" i="48"/>
  <c r="J69" i="48" s="1"/>
  <c r="R69" i="48"/>
  <c r="S69" i="48" s="1"/>
  <c r="O69" i="48"/>
  <c r="P69" i="48" s="1"/>
  <c r="AJ69" i="47"/>
  <c r="AK69" i="47" s="1"/>
  <c r="AD69" i="47"/>
  <c r="AE69" i="47" s="1"/>
  <c r="X69" i="47"/>
  <c r="Y69" i="47" s="1"/>
  <c r="R69" i="47"/>
  <c r="S69" i="47" s="1"/>
  <c r="L69" i="47"/>
  <c r="M69" i="47" s="1"/>
  <c r="F69" i="47"/>
  <c r="G69" i="47" s="1"/>
  <c r="AD69" i="48"/>
  <c r="AE69" i="48" s="1"/>
  <c r="F69" i="48"/>
  <c r="G69" i="48" s="1"/>
  <c r="AA69" i="48"/>
  <c r="AB69" i="48" s="1"/>
  <c r="C69" i="48"/>
  <c r="D69" i="48" s="1"/>
  <c r="AA69" i="47"/>
  <c r="AB69" i="47" s="1"/>
  <c r="O69" i="47"/>
  <c r="P69" i="47" s="1"/>
  <c r="C69" i="47"/>
  <c r="D69" i="47" s="1"/>
  <c r="AA69" i="46"/>
  <c r="AB69" i="46" s="1"/>
  <c r="R69" i="46"/>
  <c r="S69" i="46" s="1"/>
  <c r="C69" i="46"/>
  <c r="D69" i="46" s="1"/>
  <c r="AG69" i="46"/>
  <c r="AH69" i="46" s="1"/>
  <c r="X69" i="46"/>
  <c r="Y69" i="46" s="1"/>
  <c r="I69" i="46"/>
  <c r="J69" i="46" s="1"/>
  <c r="AD69" i="46"/>
  <c r="AE69" i="46" s="1"/>
  <c r="O69" i="46"/>
  <c r="P69" i="46" s="1"/>
  <c r="U69" i="45"/>
  <c r="V69" i="45" s="1"/>
  <c r="L69" i="45"/>
  <c r="M69" i="45" s="1"/>
  <c r="C69" i="45"/>
  <c r="D69" i="45" s="1"/>
  <c r="AG69" i="47"/>
  <c r="AH69" i="47" s="1"/>
  <c r="L69" i="46"/>
  <c r="M69" i="46" s="1"/>
  <c r="AD69" i="45"/>
  <c r="AE69" i="45" s="1"/>
  <c r="I69" i="45"/>
  <c r="J69" i="45" s="1"/>
  <c r="U69" i="47"/>
  <c r="V69" i="47" s="1"/>
  <c r="F69" i="46"/>
  <c r="G69" i="46" s="1"/>
  <c r="AJ69" i="45"/>
  <c r="AK69" i="45" s="1"/>
  <c r="AA69" i="45"/>
  <c r="AB69" i="45" s="1"/>
  <c r="R69" i="45"/>
  <c r="S69" i="45" s="1"/>
  <c r="I69" i="47"/>
  <c r="J69" i="47" s="1"/>
  <c r="AJ69" i="46"/>
  <c r="AK69" i="46" s="1"/>
  <c r="U69" i="46"/>
  <c r="V69" i="46" s="1"/>
  <c r="AG69" i="45"/>
  <c r="AH69" i="45" s="1"/>
  <c r="X69" i="45"/>
  <c r="Y69" i="45" s="1"/>
  <c r="O69" i="45"/>
  <c r="P69" i="45" s="1"/>
  <c r="F69" i="45"/>
  <c r="G69" i="45" s="1"/>
  <c r="X69" i="44"/>
  <c r="Y69" i="44" s="1"/>
  <c r="O69" i="44"/>
  <c r="P69" i="44" s="1"/>
  <c r="AG69" i="43"/>
  <c r="AH69" i="43" s="1"/>
  <c r="AA69" i="43"/>
  <c r="AB69" i="43" s="1"/>
  <c r="U69" i="43"/>
  <c r="V69" i="43" s="1"/>
  <c r="O69" i="43"/>
  <c r="P69" i="43" s="1"/>
  <c r="I69" i="43"/>
  <c r="J69" i="43" s="1"/>
  <c r="C69" i="43"/>
  <c r="D69" i="43" s="1"/>
  <c r="AD69" i="44"/>
  <c r="AE69" i="44" s="1"/>
  <c r="U69" i="44"/>
  <c r="V69" i="44" s="1"/>
  <c r="F69" i="44"/>
  <c r="G69" i="44" s="1"/>
  <c r="AJ69" i="44"/>
  <c r="AK69" i="44" s="1"/>
  <c r="AA69" i="44"/>
  <c r="AB69" i="44" s="1"/>
  <c r="L69" i="44"/>
  <c r="M69" i="44" s="1"/>
  <c r="C69" i="44"/>
  <c r="D69" i="44" s="1"/>
  <c r="AJ69" i="43"/>
  <c r="AK69" i="43" s="1"/>
  <c r="AD69" i="43"/>
  <c r="AE69" i="43" s="1"/>
  <c r="X69" i="43"/>
  <c r="Y69" i="43" s="1"/>
  <c r="R69" i="43"/>
  <c r="S69" i="43" s="1"/>
  <c r="L69" i="43"/>
  <c r="M69" i="43" s="1"/>
  <c r="F69" i="43"/>
  <c r="G69" i="43" s="1"/>
  <c r="AG69" i="44"/>
  <c r="AH69" i="44" s="1"/>
  <c r="R69" i="44"/>
  <c r="S69" i="44" s="1"/>
  <c r="I69" i="44"/>
  <c r="J69" i="44" s="1"/>
  <c r="AG69" i="42"/>
  <c r="AH69" i="42" s="1"/>
  <c r="U69" i="42"/>
  <c r="V69" i="42" s="1"/>
  <c r="I69" i="42"/>
  <c r="J69" i="42" s="1"/>
  <c r="AJ69" i="40"/>
  <c r="AK69" i="40" s="1"/>
  <c r="X69" i="40"/>
  <c r="Y69" i="40" s="1"/>
  <c r="L69" i="40"/>
  <c r="M69" i="40" s="1"/>
  <c r="AD69" i="42"/>
  <c r="AE69" i="42" s="1"/>
  <c r="R69" i="42"/>
  <c r="S69" i="42" s="1"/>
  <c r="F69" i="42"/>
  <c r="G69" i="42" s="1"/>
  <c r="AG69" i="41"/>
  <c r="AH69" i="41" s="1"/>
  <c r="AA69" i="41"/>
  <c r="AB69" i="41" s="1"/>
  <c r="U69" i="41"/>
  <c r="V69" i="41" s="1"/>
  <c r="O69" i="41"/>
  <c r="P69" i="41" s="1"/>
  <c r="I69" i="41"/>
  <c r="J69" i="41" s="1"/>
  <c r="C69" i="41"/>
  <c r="D69" i="41" s="1"/>
  <c r="AG69" i="40"/>
  <c r="AH69" i="40" s="1"/>
  <c r="U69" i="40"/>
  <c r="V69" i="40" s="1"/>
  <c r="I69" i="40"/>
  <c r="J69" i="40" s="1"/>
  <c r="AA69" i="42"/>
  <c r="AB69" i="42" s="1"/>
  <c r="O69" i="42"/>
  <c r="P69" i="42" s="1"/>
  <c r="C69" i="42"/>
  <c r="D69" i="42" s="1"/>
  <c r="AD69" i="40"/>
  <c r="AE69" i="40" s="1"/>
  <c r="R69" i="40"/>
  <c r="S69" i="40" s="1"/>
  <c r="F69" i="40"/>
  <c r="G69" i="40" s="1"/>
  <c r="AJ69" i="42"/>
  <c r="AK69" i="42" s="1"/>
  <c r="AJ69" i="41"/>
  <c r="AK69" i="41" s="1"/>
  <c r="L69" i="41"/>
  <c r="M69" i="41" s="1"/>
  <c r="AA69" i="40"/>
  <c r="AB69" i="40" s="1"/>
  <c r="R69" i="39"/>
  <c r="S69" i="39" s="1"/>
  <c r="I69" i="39"/>
  <c r="J69" i="39" s="1"/>
  <c r="X69" i="38"/>
  <c r="Y69" i="38" s="1"/>
  <c r="O69" i="38"/>
  <c r="P69" i="38" s="1"/>
  <c r="F69" i="38"/>
  <c r="G69" i="38" s="1"/>
  <c r="AG69" i="37"/>
  <c r="AH69" i="37" s="1"/>
  <c r="R69" i="37"/>
  <c r="S69" i="37" s="1"/>
  <c r="I69" i="37"/>
  <c r="J69" i="37" s="1"/>
  <c r="X69" i="42"/>
  <c r="Y69" i="42" s="1"/>
  <c r="AD69" i="41"/>
  <c r="AE69" i="41" s="1"/>
  <c r="F69" i="41"/>
  <c r="G69" i="41" s="1"/>
  <c r="O69" i="40"/>
  <c r="P69" i="40" s="1"/>
  <c r="AJ69" i="39"/>
  <c r="AK69" i="39" s="1"/>
  <c r="AA69" i="39"/>
  <c r="AB69" i="39" s="1"/>
  <c r="F69" i="39"/>
  <c r="G69" i="39" s="1"/>
  <c r="AD69" i="38"/>
  <c r="AE69" i="38" s="1"/>
  <c r="U69" i="38"/>
  <c r="V69" i="38" s="1"/>
  <c r="C69" i="38"/>
  <c r="D69" i="38" s="1"/>
  <c r="X69" i="37"/>
  <c r="Y69" i="37" s="1"/>
  <c r="O69" i="37"/>
  <c r="P69" i="37" s="1"/>
  <c r="L69" i="42"/>
  <c r="M69" i="42" s="1"/>
  <c r="X69" i="41"/>
  <c r="Y69" i="41" s="1"/>
  <c r="C69" i="40"/>
  <c r="D69" i="40" s="1"/>
  <c r="AG69" i="39"/>
  <c r="AH69" i="39" s="1"/>
  <c r="X69" i="39"/>
  <c r="Y69" i="39" s="1"/>
  <c r="O69" i="39"/>
  <c r="P69" i="39" s="1"/>
  <c r="AJ69" i="38"/>
  <c r="AK69" i="38" s="1"/>
  <c r="AA69" i="38"/>
  <c r="AB69" i="38" s="1"/>
  <c r="L69" i="38"/>
  <c r="M69" i="38" s="1"/>
  <c r="AD69" i="37"/>
  <c r="AE69" i="37" s="1"/>
  <c r="U69" i="37"/>
  <c r="V69" i="37" s="1"/>
  <c r="F69" i="37"/>
  <c r="G69" i="37" s="1"/>
  <c r="R69" i="41"/>
  <c r="S69" i="41" s="1"/>
  <c r="AD69" i="39"/>
  <c r="AE69" i="39" s="1"/>
  <c r="U69" i="39"/>
  <c r="V69" i="39" s="1"/>
  <c r="L69" i="39"/>
  <c r="M69" i="39" s="1"/>
  <c r="C69" i="39"/>
  <c r="D69" i="39" s="1"/>
  <c r="AG69" i="38"/>
  <c r="AH69" i="38" s="1"/>
  <c r="R69" i="38"/>
  <c r="S69" i="38" s="1"/>
  <c r="I69" i="38"/>
  <c r="J69" i="38" s="1"/>
  <c r="AJ69" i="37"/>
  <c r="AK69" i="37" s="1"/>
  <c r="AA69" i="37"/>
  <c r="AB69" i="37" s="1"/>
  <c r="L69" i="37"/>
  <c r="M69" i="37" s="1"/>
  <c r="C69" i="37"/>
  <c r="D69" i="37" s="1"/>
  <c r="AG69" i="36"/>
  <c r="AH69" i="36" s="1"/>
  <c r="AA69" i="36"/>
  <c r="AB69" i="36" s="1"/>
  <c r="U69" i="36"/>
  <c r="V69" i="36" s="1"/>
  <c r="O69" i="36"/>
  <c r="P69" i="36" s="1"/>
  <c r="I69" i="36"/>
  <c r="J69" i="36" s="1"/>
  <c r="C69" i="36"/>
  <c r="D69" i="36" s="1"/>
  <c r="AG69" i="35"/>
  <c r="AH69" i="35" s="1"/>
  <c r="R69" i="35"/>
  <c r="S69" i="35" s="1"/>
  <c r="I69" i="35"/>
  <c r="J69" i="35" s="1"/>
  <c r="AJ69" i="34"/>
  <c r="AK69" i="34" s="1"/>
  <c r="U69" i="34"/>
  <c r="V69" i="34" s="1"/>
  <c r="L69" i="34"/>
  <c r="M69" i="34" s="1"/>
  <c r="AJ69" i="36"/>
  <c r="AK69" i="36" s="1"/>
  <c r="AD69" i="36"/>
  <c r="AE69" i="36" s="1"/>
  <c r="X69" i="36"/>
  <c r="Y69" i="36" s="1"/>
  <c r="R69" i="36"/>
  <c r="S69" i="36" s="1"/>
  <c r="L69" i="36"/>
  <c r="M69" i="36" s="1"/>
  <c r="F69" i="36"/>
  <c r="G69" i="36" s="1"/>
  <c r="AD69" i="35"/>
  <c r="AE69" i="35" s="1"/>
  <c r="U69" i="35"/>
  <c r="V69" i="35" s="1"/>
  <c r="F69" i="35"/>
  <c r="G69" i="35" s="1"/>
  <c r="AG69" i="34"/>
  <c r="AH69" i="34" s="1"/>
  <c r="X69" i="34"/>
  <c r="Y69" i="34" s="1"/>
  <c r="I69" i="34"/>
  <c r="J69" i="34" s="1"/>
  <c r="AJ69" i="35"/>
  <c r="AK69" i="35" s="1"/>
  <c r="AA69" i="35"/>
  <c r="AB69" i="35" s="1"/>
  <c r="L69" i="35"/>
  <c r="M69" i="35" s="1"/>
  <c r="C69" i="35"/>
  <c r="D69" i="35" s="1"/>
  <c r="AD69" i="34"/>
  <c r="AE69" i="34" s="1"/>
  <c r="O69" i="34"/>
  <c r="P69" i="34" s="1"/>
  <c r="F69" i="34"/>
  <c r="G69" i="34" s="1"/>
  <c r="C69" i="34"/>
  <c r="D69" i="34" s="1"/>
  <c r="AG69" i="33"/>
  <c r="AH69" i="33" s="1"/>
  <c r="U69" i="33"/>
  <c r="V69" i="33" s="1"/>
  <c r="L69" i="33"/>
  <c r="M69" i="33" s="1"/>
  <c r="X69" i="32"/>
  <c r="Y69" i="32" s="1"/>
  <c r="O69" i="32"/>
  <c r="P69" i="32" s="1"/>
  <c r="AG69" i="31"/>
  <c r="AH69" i="31" s="1"/>
  <c r="AA69" i="31"/>
  <c r="AB69" i="31" s="1"/>
  <c r="U69" i="31"/>
  <c r="V69" i="31" s="1"/>
  <c r="O69" i="31"/>
  <c r="P69" i="31" s="1"/>
  <c r="I69" i="31"/>
  <c r="J69" i="31" s="1"/>
  <c r="C69" i="31"/>
  <c r="D69" i="31" s="1"/>
  <c r="X69" i="35"/>
  <c r="Y69" i="35" s="1"/>
  <c r="AA69" i="34"/>
  <c r="AB69" i="34" s="1"/>
  <c r="AD69" i="33"/>
  <c r="AE69" i="33" s="1"/>
  <c r="R69" i="33"/>
  <c r="S69" i="33" s="1"/>
  <c r="I69" i="33"/>
  <c r="J69" i="33" s="1"/>
  <c r="AD69" i="32"/>
  <c r="AE69" i="32" s="1"/>
  <c r="U69" i="32"/>
  <c r="V69" i="32" s="1"/>
  <c r="F69" i="32"/>
  <c r="G69" i="32" s="1"/>
  <c r="O69" i="35"/>
  <c r="P69" i="35" s="1"/>
  <c r="R69" i="34"/>
  <c r="S69" i="34" s="1"/>
  <c r="AA69" i="33"/>
  <c r="AB69" i="33" s="1"/>
  <c r="O69" i="33"/>
  <c r="P69" i="33" s="1"/>
  <c r="F69" i="33"/>
  <c r="G69" i="33" s="1"/>
  <c r="AJ69" i="32"/>
  <c r="AK69" i="32" s="1"/>
  <c r="AA69" i="32"/>
  <c r="AB69" i="32" s="1"/>
  <c r="L69" i="32"/>
  <c r="M69" i="32" s="1"/>
  <c r="C69" i="32"/>
  <c r="D69" i="32" s="1"/>
  <c r="AJ69" i="33"/>
  <c r="AK69" i="33" s="1"/>
  <c r="X69" i="33"/>
  <c r="Y69" i="33" s="1"/>
  <c r="C69" i="33"/>
  <c r="D69" i="33" s="1"/>
  <c r="AG69" i="32"/>
  <c r="AH69" i="32" s="1"/>
  <c r="R69" i="32"/>
  <c r="S69" i="32" s="1"/>
  <c r="I69" i="32"/>
  <c r="J69" i="32" s="1"/>
  <c r="R69" i="31"/>
  <c r="S69" i="31" s="1"/>
  <c r="AD69" i="30"/>
  <c r="AE69" i="30" s="1"/>
  <c r="U69" i="30"/>
  <c r="V69" i="30" s="1"/>
  <c r="I69" i="30"/>
  <c r="J69" i="30" s="1"/>
  <c r="AD69" i="28"/>
  <c r="AE69" i="28" s="1"/>
  <c r="U69" i="28"/>
  <c r="V69" i="28" s="1"/>
  <c r="F69" i="28"/>
  <c r="G69" i="28" s="1"/>
  <c r="AA69" i="27"/>
  <c r="AB69" i="27" s="1"/>
  <c r="R69" i="27"/>
  <c r="S69" i="27" s="1"/>
  <c r="C69" i="27"/>
  <c r="D69" i="27" s="1"/>
  <c r="AG69" i="26"/>
  <c r="AH69" i="26" s="1"/>
  <c r="AA69" i="26"/>
  <c r="AB69" i="26" s="1"/>
  <c r="U69" i="26"/>
  <c r="V69" i="26" s="1"/>
  <c r="O69" i="26"/>
  <c r="P69" i="26" s="1"/>
  <c r="I69" i="26"/>
  <c r="J69" i="26" s="1"/>
  <c r="C69" i="26"/>
  <c r="D69" i="26" s="1"/>
  <c r="AJ69" i="31"/>
  <c r="AK69" i="31" s="1"/>
  <c r="L69" i="31"/>
  <c r="M69" i="31" s="1"/>
  <c r="AA69" i="30"/>
  <c r="AB69" i="30" s="1"/>
  <c r="R69" i="30"/>
  <c r="S69" i="30" s="1"/>
  <c r="F69" i="30"/>
  <c r="G69" i="30" s="1"/>
  <c r="AG69" i="29"/>
  <c r="AH69" i="29" s="1"/>
  <c r="AA69" i="29"/>
  <c r="AB69" i="29" s="1"/>
  <c r="U69" i="29"/>
  <c r="V69" i="29" s="1"/>
  <c r="O69" i="29"/>
  <c r="P69" i="29" s="1"/>
  <c r="I69" i="29"/>
  <c r="J69" i="29" s="1"/>
  <c r="C69" i="29"/>
  <c r="D69" i="29" s="1"/>
  <c r="AJ69" i="28"/>
  <c r="AK69" i="28" s="1"/>
  <c r="AA69" i="28"/>
  <c r="AB69" i="28" s="1"/>
  <c r="L69" i="28"/>
  <c r="M69" i="28" s="1"/>
  <c r="C69" i="28"/>
  <c r="D69" i="28" s="1"/>
  <c r="AG69" i="27"/>
  <c r="AH69" i="27" s="1"/>
  <c r="X69" i="27"/>
  <c r="Y69" i="27" s="1"/>
  <c r="I69" i="27"/>
  <c r="J69" i="27" s="1"/>
  <c r="AJ69" i="25"/>
  <c r="AK69" i="25" s="1"/>
  <c r="AD69" i="25"/>
  <c r="AE69" i="25" s="1"/>
  <c r="X69" i="25"/>
  <c r="Y69" i="25" s="1"/>
  <c r="R69" i="25"/>
  <c r="S69" i="25" s="1"/>
  <c r="L69" i="25"/>
  <c r="M69" i="25" s="1"/>
  <c r="F69" i="25"/>
  <c r="G69" i="25" s="1"/>
  <c r="AJ69" i="24"/>
  <c r="AK69" i="24" s="1"/>
  <c r="AD69" i="24"/>
  <c r="AE69" i="24" s="1"/>
  <c r="X69" i="24"/>
  <c r="Y69" i="24" s="1"/>
  <c r="R69" i="24"/>
  <c r="S69" i="24" s="1"/>
  <c r="L69" i="24"/>
  <c r="M69" i="24" s="1"/>
  <c r="F69" i="24"/>
  <c r="G69" i="24" s="1"/>
  <c r="AD69" i="31"/>
  <c r="AE69" i="31" s="1"/>
  <c r="F69" i="31"/>
  <c r="G69" i="31" s="1"/>
  <c r="AJ69" i="30"/>
  <c r="AK69" i="30" s="1"/>
  <c r="O69" i="30"/>
  <c r="P69" i="30" s="1"/>
  <c r="C69" i="30"/>
  <c r="D69" i="30" s="1"/>
  <c r="AG69" i="28"/>
  <c r="AH69" i="28" s="1"/>
  <c r="R69" i="28"/>
  <c r="S69" i="28" s="1"/>
  <c r="I69" i="28"/>
  <c r="J69" i="28" s="1"/>
  <c r="AD69" i="27"/>
  <c r="AE69" i="27" s="1"/>
  <c r="O69" i="27"/>
  <c r="P69" i="27" s="1"/>
  <c r="F69" i="27"/>
  <c r="G69" i="27" s="1"/>
  <c r="AJ69" i="26"/>
  <c r="AK69" i="26" s="1"/>
  <c r="AD69" i="26"/>
  <c r="AE69" i="26" s="1"/>
  <c r="X69" i="26"/>
  <c r="Y69" i="26" s="1"/>
  <c r="R69" i="26"/>
  <c r="S69" i="26" s="1"/>
  <c r="L69" i="26"/>
  <c r="M69" i="26" s="1"/>
  <c r="F69" i="26"/>
  <c r="G69" i="26" s="1"/>
  <c r="X69" i="31"/>
  <c r="Y69" i="31" s="1"/>
  <c r="AG69" i="30"/>
  <c r="AH69" i="30" s="1"/>
  <c r="X69" i="30"/>
  <c r="Y69" i="30" s="1"/>
  <c r="L69" i="30"/>
  <c r="M69" i="30" s="1"/>
  <c r="AJ69" i="29"/>
  <c r="AK69" i="29" s="1"/>
  <c r="AD69" i="29"/>
  <c r="AE69" i="29" s="1"/>
  <c r="X69" i="29"/>
  <c r="Y69" i="29" s="1"/>
  <c r="R69" i="29"/>
  <c r="S69" i="29" s="1"/>
  <c r="L69" i="29"/>
  <c r="M69" i="29" s="1"/>
  <c r="F69" i="29"/>
  <c r="G69" i="29" s="1"/>
  <c r="X69" i="28"/>
  <c r="Y69" i="28" s="1"/>
  <c r="O69" i="28"/>
  <c r="P69" i="28" s="1"/>
  <c r="AJ69" i="27"/>
  <c r="AK69" i="27" s="1"/>
  <c r="U69" i="27"/>
  <c r="V69" i="27" s="1"/>
  <c r="L69" i="27"/>
  <c r="M69" i="27" s="1"/>
  <c r="U69" i="25"/>
  <c r="V69" i="25" s="1"/>
  <c r="AG69" i="21"/>
  <c r="AH69" i="21" s="1"/>
  <c r="U69" i="21"/>
  <c r="V69" i="21" s="1"/>
  <c r="I69" i="21"/>
  <c r="J69" i="21" s="1"/>
  <c r="AG69" i="20"/>
  <c r="AH69" i="20" s="1"/>
  <c r="R69" i="20"/>
  <c r="S69" i="20" s="1"/>
  <c r="I69" i="20"/>
  <c r="J69" i="20" s="1"/>
  <c r="AJ69" i="19"/>
  <c r="AK69" i="19" s="1"/>
  <c r="AA69" i="19"/>
  <c r="AB69" i="19" s="1"/>
  <c r="L69" i="19"/>
  <c r="M69" i="19" s="1"/>
  <c r="C69" i="19"/>
  <c r="D69" i="19" s="1"/>
  <c r="AJ69" i="18"/>
  <c r="AK69" i="18" s="1"/>
  <c r="AA69" i="18"/>
  <c r="AB69" i="18" s="1"/>
  <c r="L69" i="18"/>
  <c r="M69" i="18" s="1"/>
  <c r="C69" i="18"/>
  <c r="D69" i="18" s="1"/>
  <c r="O69" i="25"/>
  <c r="P69" i="25" s="1"/>
  <c r="AG69" i="24"/>
  <c r="AH69" i="24" s="1"/>
  <c r="U69" i="24"/>
  <c r="V69" i="24" s="1"/>
  <c r="I69" i="24"/>
  <c r="J69" i="24" s="1"/>
  <c r="AJ69" i="22"/>
  <c r="AK69" i="22" s="1"/>
  <c r="AD69" i="22"/>
  <c r="AE69" i="22" s="1"/>
  <c r="X69" i="22"/>
  <c r="Y69" i="22" s="1"/>
  <c r="R69" i="22"/>
  <c r="S69" i="22" s="1"/>
  <c r="L69" i="22"/>
  <c r="M69" i="22" s="1"/>
  <c r="F69" i="22"/>
  <c r="G69" i="22" s="1"/>
  <c r="AD69" i="21"/>
  <c r="AE69" i="21" s="1"/>
  <c r="R69" i="21"/>
  <c r="S69" i="21" s="1"/>
  <c r="F69" i="21"/>
  <c r="G69" i="21" s="1"/>
  <c r="X69" i="20"/>
  <c r="Y69" i="20" s="1"/>
  <c r="O69" i="20"/>
  <c r="P69" i="20" s="1"/>
  <c r="AG69" i="19"/>
  <c r="AH69" i="19" s="1"/>
  <c r="R69" i="19"/>
  <c r="S69" i="19" s="1"/>
  <c r="I69" i="19"/>
  <c r="J69" i="19" s="1"/>
  <c r="AG69" i="18"/>
  <c r="AH69" i="18" s="1"/>
  <c r="R69" i="18"/>
  <c r="S69" i="18" s="1"/>
  <c r="I69" i="18"/>
  <c r="J69" i="18" s="1"/>
  <c r="AG69" i="25"/>
  <c r="AH69" i="25" s="1"/>
  <c r="I69" i="25"/>
  <c r="J69" i="25" s="1"/>
  <c r="AA69" i="25"/>
  <c r="AB69" i="25" s="1"/>
  <c r="C69" i="25"/>
  <c r="D69" i="25" s="1"/>
  <c r="AA69" i="24"/>
  <c r="AB69" i="24" s="1"/>
  <c r="O69" i="24"/>
  <c r="P69" i="24" s="1"/>
  <c r="C69" i="24"/>
  <c r="D69" i="24" s="1"/>
  <c r="AG69" i="22"/>
  <c r="AH69" i="22" s="1"/>
  <c r="AA69" i="22"/>
  <c r="AB69" i="22" s="1"/>
  <c r="U69" i="22"/>
  <c r="V69" i="22" s="1"/>
  <c r="O69" i="22"/>
  <c r="P69" i="22" s="1"/>
  <c r="I69" i="22"/>
  <c r="J69" i="22" s="1"/>
  <c r="C69" i="22"/>
  <c r="D69" i="22" s="1"/>
  <c r="AJ69" i="21"/>
  <c r="AK69" i="21" s="1"/>
  <c r="X69" i="21"/>
  <c r="Y69" i="21" s="1"/>
  <c r="L69" i="21"/>
  <c r="M69" i="21" s="1"/>
  <c r="AJ69" i="20"/>
  <c r="AK69" i="20" s="1"/>
  <c r="AA69" i="20"/>
  <c r="AB69" i="20" s="1"/>
  <c r="L69" i="20"/>
  <c r="M69" i="20" s="1"/>
  <c r="C69" i="20"/>
  <c r="D69" i="20" s="1"/>
  <c r="AD69" i="19"/>
  <c r="AE69" i="19" s="1"/>
  <c r="U69" i="19"/>
  <c r="V69" i="19" s="1"/>
  <c r="F69" i="19"/>
  <c r="G69" i="19" s="1"/>
  <c r="C69" i="21"/>
  <c r="D69" i="21" s="1"/>
  <c r="U69" i="20"/>
  <c r="V69" i="20" s="1"/>
  <c r="U69" i="18"/>
  <c r="V69" i="18" s="1"/>
  <c r="F69" i="18"/>
  <c r="G69" i="18" s="1"/>
  <c r="AD69" i="17"/>
  <c r="AE69" i="17" s="1"/>
  <c r="O69" i="17"/>
  <c r="P69" i="17" s="1"/>
  <c r="F69" i="17"/>
  <c r="G69" i="17" s="1"/>
  <c r="AG69" i="16"/>
  <c r="AH69" i="16" s="1"/>
  <c r="L69" i="16"/>
  <c r="M69" i="16" s="1"/>
  <c r="R69" i="15"/>
  <c r="S69" i="15" s="1"/>
  <c r="F69" i="15"/>
  <c r="G69" i="15" s="1"/>
  <c r="AJ69" i="13"/>
  <c r="AK69" i="13" s="1"/>
  <c r="X69" i="13"/>
  <c r="Y69" i="13" s="1"/>
  <c r="L69" i="13"/>
  <c r="M69" i="13" s="1"/>
  <c r="AJ69" i="12"/>
  <c r="AK69" i="12" s="1"/>
  <c r="X69" i="12"/>
  <c r="Y69" i="12" s="1"/>
  <c r="L69" i="12"/>
  <c r="M69" i="12" s="1"/>
  <c r="AG70" i="11"/>
  <c r="AH70" i="11" s="1"/>
  <c r="U70" i="11"/>
  <c r="V70" i="11" s="1"/>
  <c r="I70" i="11"/>
  <c r="J70" i="11" s="1"/>
  <c r="AJ69" i="10"/>
  <c r="AK69" i="10" s="1"/>
  <c r="X69" i="10"/>
  <c r="Y69" i="10" s="1"/>
  <c r="L69" i="10"/>
  <c r="M69" i="10" s="1"/>
  <c r="F69" i="12"/>
  <c r="G69" i="12" s="1"/>
  <c r="AA70" i="11"/>
  <c r="AB70" i="11" s="1"/>
  <c r="F69" i="10"/>
  <c r="G69" i="10" s="1"/>
  <c r="O69" i="18"/>
  <c r="P69" i="18" s="1"/>
  <c r="AJ69" i="17"/>
  <c r="AK69" i="17" s="1"/>
  <c r="U69" i="17"/>
  <c r="V69" i="17" s="1"/>
  <c r="L69" i="17"/>
  <c r="M69" i="17" s="1"/>
  <c r="AD69" i="16"/>
  <c r="AE69" i="16" s="1"/>
  <c r="U69" i="16"/>
  <c r="V69" i="16" s="1"/>
  <c r="I69" i="16"/>
  <c r="J69" i="16" s="1"/>
  <c r="AJ69" i="15"/>
  <c r="AK69" i="15" s="1"/>
  <c r="AA69" i="15"/>
  <c r="AB69" i="15" s="1"/>
  <c r="O69" i="15"/>
  <c r="P69" i="15" s="1"/>
  <c r="AG69" i="13"/>
  <c r="AH69" i="13" s="1"/>
  <c r="U69" i="13"/>
  <c r="V69" i="13" s="1"/>
  <c r="I69" i="13"/>
  <c r="J69" i="13" s="1"/>
  <c r="AG69" i="12"/>
  <c r="AH69" i="12" s="1"/>
  <c r="U69" i="12"/>
  <c r="V69" i="12" s="1"/>
  <c r="I69" i="12"/>
  <c r="J69" i="12" s="1"/>
  <c r="AD70" i="11"/>
  <c r="AE70" i="11" s="1"/>
  <c r="R70" i="11"/>
  <c r="S70" i="11" s="1"/>
  <c r="F70" i="11"/>
  <c r="G70" i="11" s="1"/>
  <c r="AG69" i="10"/>
  <c r="AH69" i="10" s="1"/>
  <c r="U69" i="10"/>
  <c r="V69" i="10" s="1"/>
  <c r="I69" i="10"/>
  <c r="J69" i="10" s="1"/>
  <c r="AG69" i="9"/>
  <c r="AH69" i="9" s="1"/>
  <c r="AA69" i="9"/>
  <c r="AB69" i="9" s="1"/>
  <c r="U69" i="9"/>
  <c r="V69" i="9" s="1"/>
  <c r="O69" i="9"/>
  <c r="P69" i="9" s="1"/>
  <c r="I69" i="9"/>
  <c r="J69" i="9" s="1"/>
  <c r="C69" i="9"/>
  <c r="D69" i="9" s="1"/>
  <c r="R69" i="12"/>
  <c r="S69" i="12" s="1"/>
  <c r="C70" i="11"/>
  <c r="D70" i="11" s="1"/>
  <c r="AD69" i="10"/>
  <c r="AE69" i="10" s="1"/>
  <c r="AA69" i="21"/>
  <c r="AB69" i="21" s="1"/>
  <c r="F69" i="20"/>
  <c r="G69" i="20" s="1"/>
  <c r="X69" i="19"/>
  <c r="Y69" i="19" s="1"/>
  <c r="AD69" i="18"/>
  <c r="AE69" i="18" s="1"/>
  <c r="AA69" i="17"/>
  <c r="AB69" i="17" s="1"/>
  <c r="R69" i="17"/>
  <c r="S69" i="17" s="1"/>
  <c r="C69" i="17"/>
  <c r="D69" i="17" s="1"/>
  <c r="AA69" i="16"/>
  <c r="AB69" i="16" s="1"/>
  <c r="R69" i="16"/>
  <c r="S69" i="16" s="1"/>
  <c r="F69" i="16"/>
  <c r="G69" i="16" s="1"/>
  <c r="AG69" i="15"/>
  <c r="AH69" i="15" s="1"/>
  <c r="X69" i="15"/>
  <c r="Y69" i="15" s="1"/>
  <c r="L69" i="15"/>
  <c r="M69" i="15" s="1"/>
  <c r="C69" i="15"/>
  <c r="D69" i="15" s="1"/>
  <c r="AD69" i="13"/>
  <c r="AE69" i="13" s="1"/>
  <c r="R69" i="13"/>
  <c r="S69" i="13" s="1"/>
  <c r="F69" i="13"/>
  <c r="G69" i="13" s="1"/>
  <c r="AD69" i="12"/>
  <c r="AE69" i="12" s="1"/>
  <c r="O70" i="11"/>
  <c r="P70" i="11" s="1"/>
  <c r="R69" i="10"/>
  <c r="S69" i="10" s="1"/>
  <c r="O69" i="21"/>
  <c r="P69" i="21" s="1"/>
  <c r="X69" i="18"/>
  <c r="Y69" i="18" s="1"/>
  <c r="AJ69" i="16"/>
  <c r="AK69" i="16" s="1"/>
  <c r="I69" i="15"/>
  <c r="J69" i="15" s="1"/>
  <c r="AA69" i="13"/>
  <c r="AB69" i="13" s="1"/>
  <c r="AA69" i="12"/>
  <c r="AB69" i="12" s="1"/>
  <c r="AA69" i="10"/>
  <c r="AB69" i="10" s="1"/>
  <c r="AJ69" i="9"/>
  <c r="AK69" i="9" s="1"/>
  <c r="L69" i="9"/>
  <c r="M69" i="9" s="1"/>
  <c r="AD69" i="20"/>
  <c r="AE69" i="20" s="1"/>
  <c r="I69" i="17"/>
  <c r="J69" i="17" s="1"/>
  <c r="X69" i="16"/>
  <c r="Y69" i="16" s="1"/>
  <c r="O69" i="13"/>
  <c r="P69" i="13" s="1"/>
  <c r="O69" i="12"/>
  <c r="P69" i="12" s="1"/>
  <c r="AJ70" i="11"/>
  <c r="AK70" i="11" s="1"/>
  <c r="O69" i="10"/>
  <c r="P69" i="10" s="1"/>
  <c r="AD69" i="9"/>
  <c r="AE69" i="9" s="1"/>
  <c r="F69" i="9"/>
  <c r="G69" i="9" s="1"/>
  <c r="O69" i="19"/>
  <c r="P69" i="19" s="1"/>
  <c r="L70" i="11"/>
  <c r="M70" i="11" s="1"/>
  <c r="R69" i="9"/>
  <c r="S69" i="9" s="1"/>
  <c r="AG69" i="17"/>
  <c r="AH69" i="17" s="1"/>
  <c r="O69" i="16"/>
  <c r="P69" i="16" s="1"/>
  <c r="AD69" i="15"/>
  <c r="AE69" i="15" s="1"/>
  <c r="C69" i="13"/>
  <c r="D69" i="13" s="1"/>
  <c r="C69" i="12"/>
  <c r="D69" i="12" s="1"/>
  <c r="X70" i="11"/>
  <c r="Y70" i="11" s="1"/>
  <c r="C69" i="10"/>
  <c r="D69" i="10" s="1"/>
  <c r="X69" i="9"/>
  <c r="Y69" i="9" s="1"/>
  <c r="X69" i="17"/>
  <c r="Y69" i="17" s="1"/>
  <c r="C69" i="16"/>
  <c r="D69" i="16" s="1"/>
  <c r="U69" i="15"/>
  <c r="V69" i="15" s="1"/>
  <c r="AG51" i="48"/>
  <c r="AH51" i="48" s="1"/>
  <c r="AA51" i="48"/>
  <c r="AB51" i="48" s="1"/>
  <c r="U51" i="48"/>
  <c r="V51" i="48" s="1"/>
  <c r="O51" i="48"/>
  <c r="P51" i="48" s="1"/>
  <c r="I51" i="48"/>
  <c r="J51" i="48" s="1"/>
  <c r="C51" i="48"/>
  <c r="D51" i="48" s="1"/>
  <c r="AG51" i="47"/>
  <c r="AH51" i="47" s="1"/>
  <c r="X51" i="47"/>
  <c r="Y51" i="47" s="1"/>
  <c r="I51" i="47"/>
  <c r="J51" i="47" s="1"/>
  <c r="AD51" i="48"/>
  <c r="AE51" i="48" s="1"/>
  <c r="R51" i="48"/>
  <c r="S51" i="48" s="1"/>
  <c r="F51" i="48"/>
  <c r="G51" i="48" s="1"/>
  <c r="AD51" i="47"/>
  <c r="AE51" i="47" s="1"/>
  <c r="O51" i="47"/>
  <c r="P51" i="47" s="1"/>
  <c r="F51" i="47"/>
  <c r="G51" i="47" s="1"/>
  <c r="AJ51" i="47"/>
  <c r="AK51" i="47" s="1"/>
  <c r="U51" i="47"/>
  <c r="V51" i="47" s="1"/>
  <c r="AJ51" i="48"/>
  <c r="AK51" i="48" s="1"/>
  <c r="R51" i="47"/>
  <c r="S51" i="47" s="1"/>
  <c r="C51" i="47"/>
  <c r="D51" i="47" s="1"/>
  <c r="AD51" i="46"/>
  <c r="AE51" i="46" s="1"/>
  <c r="U51" i="46"/>
  <c r="V51" i="46" s="1"/>
  <c r="F51" i="46"/>
  <c r="G51" i="46" s="1"/>
  <c r="X51" i="48"/>
  <c r="Y51" i="48" s="1"/>
  <c r="L51" i="47"/>
  <c r="M51" i="47" s="1"/>
  <c r="AJ51" i="46"/>
  <c r="AK51" i="46" s="1"/>
  <c r="AA51" i="46"/>
  <c r="AB51" i="46" s="1"/>
  <c r="L51" i="46"/>
  <c r="M51" i="46" s="1"/>
  <c r="C51" i="46"/>
  <c r="D51" i="46" s="1"/>
  <c r="L51" i="48"/>
  <c r="M51" i="48" s="1"/>
  <c r="AA51" i="47"/>
  <c r="AB51" i="47" s="1"/>
  <c r="AG51" i="46"/>
  <c r="AH51" i="46" s="1"/>
  <c r="R51" i="46"/>
  <c r="S51" i="46" s="1"/>
  <c r="O51" i="46"/>
  <c r="P51" i="46" s="1"/>
  <c r="I51" i="46"/>
  <c r="J51" i="46" s="1"/>
  <c r="X51" i="46"/>
  <c r="Y51" i="46" s="1"/>
  <c r="AD51" i="45"/>
  <c r="AE51" i="45" s="1"/>
  <c r="I51" i="45"/>
  <c r="J51" i="45" s="1"/>
  <c r="AD51" i="44"/>
  <c r="AE51" i="44" s="1"/>
  <c r="R51" i="44"/>
  <c r="S51" i="44" s="1"/>
  <c r="F51" i="44"/>
  <c r="G51" i="44" s="1"/>
  <c r="AJ51" i="45"/>
  <c r="AK51" i="45" s="1"/>
  <c r="AA51" i="45"/>
  <c r="AB51" i="45" s="1"/>
  <c r="R51" i="45"/>
  <c r="S51" i="45" s="1"/>
  <c r="AA51" i="44"/>
  <c r="AB51" i="44" s="1"/>
  <c r="O51" i="44"/>
  <c r="P51" i="44" s="1"/>
  <c r="C51" i="44"/>
  <c r="D51" i="44" s="1"/>
  <c r="AG51" i="45"/>
  <c r="AH51" i="45" s="1"/>
  <c r="X51" i="45"/>
  <c r="Y51" i="45" s="1"/>
  <c r="O51" i="45"/>
  <c r="P51" i="45" s="1"/>
  <c r="F51" i="45"/>
  <c r="G51" i="45" s="1"/>
  <c r="AJ51" i="44"/>
  <c r="AK51" i="44" s="1"/>
  <c r="X51" i="44"/>
  <c r="Y51" i="44" s="1"/>
  <c r="L51" i="44"/>
  <c r="M51" i="44" s="1"/>
  <c r="U51" i="45"/>
  <c r="V51" i="45" s="1"/>
  <c r="L51" i="45"/>
  <c r="M51" i="45" s="1"/>
  <c r="C51" i="45"/>
  <c r="D51" i="45" s="1"/>
  <c r="AG51" i="44"/>
  <c r="AH51" i="44" s="1"/>
  <c r="U51" i="44"/>
  <c r="V51" i="44" s="1"/>
  <c r="I51" i="44"/>
  <c r="J51" i="44" s="1"/>
  <c r="AJ51" i="42"/>
  <c r="AK51" i="42" s="1"/>
  <c r="X51" i="42"/>
  <c r="Y51" i="42" s="1"/>
  <c r="L51" i="42"/>
  <c r="M51" i="42" s="1"/>
  <c r="AG51" i="43"/>
  <c r="AH51" i="43" s="1"/>
  <c r="AA51" i="43"/>
  <c r="AB51" i="43" s="1"/>
  <c r="U51" i="43"/>
  <c r="V51" i="43" s="1"/>
  <c r="O51" i="43"/>
  <c r="P51" i="43" s="1"/>
  <c r="I51" i="43"/>
  <c r="J51" i="43" s="1"/>
  <c r="C51" i="43"/>
  <c r="D51" i="43" s="1"/>
  <c r="AG51" i="42"/>
  <c r="AH51" i="42" s="1"/>
  <c r="U51" i="42"/>
  <c r="V51" i="42" s="1"/>
  <c r="I51" i="42"/>
  <c r="J51" i="42" s="1"/>
  <c r="AG51" i="41"/>
  <c r="AH51" i="41" s="1"/>
  <c r="AA51" i="41"/>
  <c r="AB51" i="41" s="1"/>
  <c r="U51" i="41"/>
  <c r="V51" i="41" s="1"/>
  <c r="O51" i="41"/>
  <c r="P51" i="41" s="1"/>
  <c r="I51" i="41"/>
  <c r="J51" i="41" s="1"/>
  <c r="C51" i="41"/>
  <c r="D51" i="41" s="1"/>
  <c r="AD51" i="42"/>
  <c r="AE51" i="42" s="1"/>
  <c r="R51" i="42"/>
  <c r="S51" i="42" s="1"/>
  <c r="F51" i="42"/>
  <c r="G51" i="42" s="1"/>
  <c r="AJ51" i="43"/>
  <c r="AK51" i="43" s="1"/>
  <c r="AD51" i="43"/>
  <c r="AE51" i="43" s="1"/>
  <c r="X51" i="43"/>
  <c r="Y51" i="43" s="1"/>
  <c r="R51" i="43"/>
  <c r="S51" i="43" s="1"/>
  <c r="L51" i="43"/>
  <c r="M51" i="43" s="1"/>
  <c r="F51" i="43"/>
  <c r="G51" i="43" s="1"/>
  <c r="O51" i="42"/>
  <c r="P51" i="42" s="1"/>
  <c r="AJ51" i="41"/>
  <c r="AK51" i="41" s="1"/>
  <c r="L51" i="41"/>
  <c r="M51" i="41" s="1"/>
  <c r="AG51" i="40"/>
  <c r="AH51" i="40" s="1"/>
  <c r="X51" i="40"/>
  <c r="Y51" i="40" s="1"/>
  <c r="I51" i="40"/>
  <c r="J51" i="40" s="1"/>
  <c r="AJ51" i="39"/>
  <c r="AK51" i="39" s="1"/>
  <c r="AD51" i="39"/>
  <c r="AE51" i="39" s="1"/>
  <c r="X51" i="39"/>
  <c r="Y51" i="39" s="1"/>
  <c r="R51" i="39"/>
  <c r="S51" i="39" s="1"/>
  <c r="L51" i="39"/>
  <c r="M51" i="39" s="1"/>
  <c r="F51" i="39"/>
  <c r="G51" i="39" s="1"/>
  <c r="AJ51" i="38"/>
  <c r="AK51" i="38" s="1"/>
  <c r="X51" i="38"/>
  <c r="Y51" i="38" s="1"/>
  <c r="O51" i="38"/>
  <c r="P51" i="38" s="1"/>
  <c r="C51" i="38"/>
  <c r="D51" i="38" s="1"/>
  <c r="C51" i="42"/>
  <c r="D51" i="42" s="1"/>
  <c r="AD51" i="41"/>
  <c r="AE51" i="41" s="1"/>
  <c r="F51" i="41"/>
  <c r="G51" i="41" s="1"/>
  <c r="AD51" i="40"/>
  <c r="AE51" i="40" s="1"/>
  <c r="O51" i="40"/>
  <c r="P51" i="40" s="1"/>
  <c r="F51" i="40"/>
  <c r="G51" i="40" s="1"/>
  <c r="AG51" i="38"/>
  <c r="AH51" i="38" s="1"/>
  <c r="L51" i="38"/>
  <c r="M51" i="38" s="1"/>
  <c r="X51" i="41"/>
  <c r="Y51" i="41" s="1"/>
  <c r="AJ51" i="40"/>
  <c r="AK51" i="40" s="1"/>
  <c r="U51" i="40"/>
  <c r="V51" i="40" s="1"/>
  <c r="L51" i="40"/>
  <c r="M51" i="40" s="1"/>
  <c r="AG51" i="39"/>
  <c r="AH51" i="39" s="1"/>
  <c r="AA51" i="39"/>
  <c r="AB51" i="39" s="1"/>
  <c r="U51" i="39"/>
  <c r="V51" i="39" s="1"/>
  <c r="O51" i="39"/>
  <c r="P51" i="39" s="1"/>
  <c r="I51" i="39"/>
  <c r="J51" i="39" s="1"/>
  <c r="C51" i="39"/>
  <c r="D51" i="39" s="1"/>
  <c r="AD51" i="38"/>
  <c r="AE51" i="38" s="1"/>
  <c r="U51" i="38"/>
  <c r="V51" i="38" s="1"/>
  <c r="I51" i="38"/>
  <c r="J51" i="38" s="1"/>
  <c r="AA51" i="42"/>
  <c r="AB51" i="42" s="1"/>
  <c r="R51" i="41"/>
  <c r="S51" i="41" s="1"/>
  <c r="AA51" i="40"/>
  <c r="AB51" i="40" s="1"/>
  <c r="R51" i="40"/>
  <c r="S51" i="40" s="1"/>
  <c r="C51" i="40"/>
  <c r="D51" i="40" s="1"/>
  <c r="AA51" i="38"/>
  <c r="AB51" i="38" s="1"/>
  <c r="R51" i="38"/>
  <c r="S51" i="38" s="1"/>
  <c r="F51" i="38"/>
  <c r="G51" i="38" s="1"/>
  <c r="AJ51" i="37"/>
  <c r="AK51" i="37" s="1"/>
  <c r="AA51" i="37"/>
  <c r="AB51" i="37" s="1"/>
  <c r="O51" i="37"/>
  <c r="P51" i="37" s="1"/>
  <c r="AG51" i="36"/>
  <c r="AH51" i="36" s="1"/>
  <c r="AA51" i="36"/>
  <c r="AB51" i="36" s="1"/>
  <c r="U51" i="36"/>
  <c r="V51" i="36" s="1"/>
  <c r="O51" i="36"/>
  <c r="P51" i="36" s="1"/>
  <c r="I51" i="36"/>
  <c r="J51" i="36" s="1"/>
  <c r="C51" i="36"/>
  <c r="D51" i="36" s="1"/>
  <c r="U51" i="35"/>
  <c r="V51" i="35" s="1"/>
  <c r="L51" i="35"/>
  <c r="M51" i="35" s="1"/>
  <c r="C51" i="35"/>
  <c r="D51" i="35" s="1"/>
  <c r="AG51" i="34"/>
  <c r="AH51" i="34" s="1"/>
  <c r="R51" i="34"/>
  <c r="S51" i="34" s="1"/>
  <c r="I51" i="34"/>
  <c r="J51" i="34" s="1"/>
  <c r="AG51" i="37"/>
  <c r="AH51" i="37" s="1"/>
  <c r="X51" i="37"/>
  <c r="Y51" i="37" s="1"/>
  <c r="L51" i="37"/>
  <c r="M51" i="37" s="1"/>
  <c r="C51" i="37"/>
  <c r="D51" i="37" s="1"/>
  <c r="AD51" i="37"/>
  <c r="AE51" i="37" s="1"/>
  <c r="U51" i="37"/>
  <c r="V51" i="37" s="1"/>
  <c r="I51" i="37"/>
  <c r="J51" i="37" s="1"/>
  <c r="AJ51" i="36"/>
  <c r="AK51" i="36" s="1"/>
  <c r="AD51" i="36"/>
  <c r="AE51" i="36" s="1"/>
  <c r="X51" i="36"/>
  <c r="Y51" i="36" s="1"/>
  <c r="R51" i="36"/>
  <c r="S51" i="36" s="1"/>
  <c r="L51" i="36"/>
  <c r="M51" i="36" s="1"/>
  <c r="F51" i="36"/>
  <c r="G51" i="36" s="1"/>
  <c r="AJ51" i="35"/>
  <c r="AK51" i="35" s="1"/>
  <c r="AA51" i="35"/>
  <c r="AB51" i="35" s="1"/>
  <c r="R51" i="35"/>
  <c r="S51" i="35" s="1"/>
  <c r="AD51" i="34"/>
  <c r="AE51" i="34" s="1"/>
  <c r="U51" i="34"/>
  <c r="V51" i="34" s="1"/>
  <c r="F51" i="34"/>
  <c r="G51" i="34" s="1"/>
  <c r="R51" i="37"/>
  <c r="S51" i="37" s="1"/>
  <c r="F51" i="37"/>
  <c r="G51" i="37" s="1"/>
  <c r="AG51" i="35"/>
  <c r="AH51" i="35" s="1"/>
  <c r="X51" i="35"/>
  <c r="Y51" i="35" s="1"/>
  <c r="O51" i="35"/>
  <c r="P51" i="35" s="1"/>
  <c r="F51" i="35"/>
  <c r="G51" i="35" s="1"/>
  <c r="AJ51" i="34"/>
  <c r="AK51" i="34" s="1"/>
  <c r="AA51" i="34"/>
  <c r="AB51" i="34" s="1"/>
  <c r="L51" i="34"/>
  <c r="M51" i="34" s="1"/>
  <c r="C51" i="34"/>
  <c r="D51" i="34" s="1"/>
  <c r="AD51" i="35"/>
  <c r="AE51" i="35" s="1"/>
  <c r="AD51" i="33"/>
  <c r="AE51" i="33" s="1"/>
  <c r="R51" i="33"/>
  <c r="S51" i="33" s="1"/>
  <c r="I51" i="33"/>
  <c r="J51" i="33" s="1"/>
  <c r="AD51" i="31"/>
  <c r="AE51" i="31" s="1"/>
  <c r="U51" i="31"/>
  <c r="V51" i="31" s="1"/>
  <c r="F51" i="31"/>
  <c r="G51" i="31" s="1"/>
  <c r="AA51" i="33"/>
  <c r="AB51" i="33" s="1"/>
  <c r="O51" i="33"/>
  <c r="P51" i="33" s="1"/>
  <c r="F51" i="33"/>
  <c r="G51" i="33" s="1"/>
  <c r="AJ51" i="32"/>
  <c r="AK51" i="32" s="1"/>
  <c r="AD51" i="32"/>
  <c r="AE51" i="32" s="1"/>
  <c r="X51" i="32"/>
  <c r="Y51" i="32" s="1"/>
  <c r="R51" i="32"/>
  <c r="S51" i="32" s="1"/>
  <c r="L51" i="32"/>
  <c r="M51" i="32" s="1"/>
  <c r="F51" i="32"/>
  <c r="G51" i="32" s="1"/>
  <c r="AJ51" i="31"/>
  <c r="AK51" i="31" s="1"/>
  <c r="AA51" i="31"/>
  <c r="AB51" i="31" s="1"/>
  <c r="L51" i="31"/>
  <c r="M51" i="31" s="1"/>
  <c r="C51" i="31"/>
  <c r="D51" i="31" s="1"/>
  <c r="I51" i="35"/>
  <c r="J51" i="35" s="1"/>
  <c r="X51" i="34"/>
  <c r="Y51" i="34" s="1"/>
  <c r="AJ51" i="33"/>
  <c r="AK51" i="33" s="1"/>
  <c r="X51" i="33"/>
  <c r="Y51" i="33" s="1"/>
  <c r="C51" i="33"/>
  <c r="D51" i="33" s="1"/>
  <c r="O51" i="34"/>
  <c r="P51" i="34" s="1"/>
  <c r="AG51" i="33"/>
  <c r="AH51" i="33" s="1"/>
  <c r="U51" i="33"/>
  <c r="V51" i="33" s="1"/>
  <c r="L51" i="33"/>
  <c r="M51" i="33" s="1"/>
  <c r="AG51" i="32"/>
  <c r="AH51" i="32" s="1"/>
  <c r="AA51" i="32"/>
  <c r="AB51" i="32" s="1"/>
  <c r="U51" i="32"/>
  <c r="V51" i="32" s="1"/>
  <c r="O51" i="32"/>
  <c r="P51" i="32" s="1"/>
  <c r="I51" i="32"/>
  <c r="J51" i="32" s="1"/>
  <c r="C51" i="32"/>
  <c r="D51" i="32" s="1"/>
  <c r="X51" i="31"/>
  <c r="Y51" i="31" s="1"/>
  <c r="O51" i="31"/>
  <c r="P51" i="31" s="1"/>
  <c r="AG51" i="31"/>
  <c r="AH51" i="31" s="1"/>
  <c r="AA51" i="30"/>
  <c r="AB51" i="30" s="1"/>
  <c r="R51" i="30"/>
  <c r="S51" i="30" s="1"/>
  <c r="F51" i="30"/>
  <c r="G51" i="30" s="1"/>
  <c r="AG51" i="28"/>
  <c r="AH51" i="28" s="1"/>
  <c r="R51" i="28"/>
  <c r="S51" i="28" s="1"/>
  <c r="I51" i="28"/>
  <c r="J51" i="28" s="1"/>
  <c r="AJ51" i="27"/>
  <c r="AK51" i="27" s="1"/>
  <c r="AD51" i="27"/>
  <c r="AE51" i="27" s="1"/>
  <c r="X51" i="27"/>
  <c r="Y51" i="27" s="1"/>
  <c r="R51" i="27"/>
  <c r="S51" i="27" s="1"/>
  <c r="L51" i="27"/>
  <c r="M51" i="27" s="1"/>
  <c r="F51" i="27"/>
  <c r="G51" i="27" s="1"/>
  <c r="AA51" i="26"/>
  <c r="AB51" i="26" s="1"/>
  <c r="R51" i="26"/>
  <c r="S51" i="26" s="1"/>
  <c r="I51" i="26"/>
  <c r="J51" i="26" s="1"/>
  <c r="AJ51" i="30"/>
  <c r="AK51" i="30" s="1"/>
  <c r="O51" i="30"/>
  <c r="P51" i="30" s="1"/>
  <c r="C51" i="30"/>
  <c r="D51" i="30" s="1"/>
  <c r="AG51" i="29"/>
  <c r="AH51" i="29" s="1"/>
  <c r="AA51" i="29"/>
  <c r="AB51" i="29" s="1"/>
  <c r="U51" i="29"/>
  <c r="V51" i="29" s="1"/>
  <c r="O51" i="29"/>
  <c r="P51" i="29" s="1"/>
  <c r="I51" i="29"/>
  <c r="J51" i="29" s="1"/>
  <c r="C51" i="29"/>
  <c r="D51" i="29" s="1"/>
  <c r="X51" i="28"/>
  <c r="Y51" i="28" s="1"/>
  <c r="O51" i="28"/>
  <c r="P51" i="28" s="1"/>
  <c r="AJ51" i="26"/>
  <c r="AK51" i="26" s="1"/>
  <c r="O51" i="26"/>
  <c r="P51" i="26" s="1"/>
  <c r="F51" i="26"/>
  <c r="G51" i="26" s="1"/>
  <c r="AJ51" i="25"/>
  <c r="AK51" i="25" s="1"/>
  <c r="AA51" i="25"/>
  <c r="AB51" i="25" s="1"/>
  <c r="L51" i="25"/>
  <c r="M51" i="25" s="1"/>
  <c r="C51" i="25"/>
  <c r="D51" i="25" s="1"/>
  <c r="R51" i="31"/>
  <c r="S51" i="31" s="1"/>
  <c r="AG51" i="30"/>
  <c r="AH51" i="30" s="1"/>
  <c r="X51" i="30"/>
  <c r="Y51" i="30" s="1"/>
  <c r="L51" i="30"/>
  <c r="M51" i="30" s="1"/>
  <c r="AD51" i="28"/>
  <c r="AE51" i="28" s="1"/>
  <c r="U51" i="28"/>
  <c r="V51" i="28" s="1"/>
  <c r="F51" i="28"/>
  <c r="G51" i="28" s="1"/>
  <c r="AG51" i="27"/>
  <c r="AH51" i="27" s="1"/>
  <c r="AA51" i="27"/>
  <c r="AB51" i="27" s="1"/>
  <c r="U51" i="27"/>
  <c r="V51" i="27" s="1"/>
  <c r="O51" i="27"/>
  <c r="P51" i="27" s="1"/>
  <c r="I51" i="27"/>
  <c r="J51" i="27" s="1"/>
  <c r="C51" i="27"/>
  <c r="D51" i="27" s="1"/>
  <c r="AG51" i="26"/>
  <c r="AH51" i="26" s="1"/>
  <c r="X51" i="26"/>
  <c r="Y51" i="26" s="1"/>
  <c r="C51" i="26"/>
  <c r="D51" i="26" s="1"/>
  <c r="AG51" i="25"/>
  <c r="AH51" i="25" s="1"/>
  <c r="R51" i="25"/>
  <c r="S51" i="25" s="1"/>
  <c r="I51" i="25"/>
  <c r="J51" i="25" s="1"/>
  <c r="I51" i="31"/>
  <c r="J51" i="31" s="1"/>
  <c r="AD51" i="30"/>
  <c r="AE51" i="30" s="1"/>
  <c r="U51" i="30"/>
  <c r="V51" i="30" s="1"/>
  <c r="I51" i="30"/>
  <c r="J51" i="30" s="1"/>
  <c r="AJ51" i="29"/>
  <c r="AK51" i="29" s="1"/>
  <c r="AD51" i="29"/>
  <c r="AE51" i="29" s="1"/>
  <c r="X51" i="29"/>
  <c r="Y51" i="29" s="1"/>
  <c r="R51" i="29"/>
  <c r="S51" i="29" s="1"/>
  <c r="L51" i="29"/>
  <c r="M51" i="29" s="1"/>
  <c r="F51" i="29"/>
  <c r="G51" i="29" s="1"/>
  <c r="AJ51" i="28"/>
  <c r="AK51" i="28" s="1"/>
  <c r="AA51" i="28"/>
  <c r="AB51" i="28" s="1"/>
  <c r="L51" i="28"/>
  <c r="M51" i="28" s="1"/>
  <c r="C51" i="28"/>
  <c r="D51" i="28" s="1"/>
  <c r="O51" i="25"/>
  <c r="P51" i="25" s="1"/>
  <c r="AD51" i="22"/>
  <c r="AE51" i="22" s="1"/>
  <c r="L51" i="22"/>
  <c r="M51" i="22" s="1"/>
  <c r="C51" i="22"/>
  <c r="D51" i="22" s="1"/>
  <c r="AA51" i="21"/>
  <c r="AB51" i="21" s="1"/>
  <c r="O51" i="21"/>
  <c r="P51" i="21" s="1"/>
  <c r="AG51" i="20"/>
  <c r="AH51" i="20" s="1"/>
  <c r="R51" i="20"/>
  <c r="S51" i="20" s="1"/>
  <c r="I51" i="20"/>
  <c r="J51" i="20" s="1"/>
  <c r="AJ51" i="19"/>
  <c r="AK51" i="19" s="1"/>
  <c r="U51" i="19"/>
  <c r="V51" i="19" s="1"/>
  <c r="L51" i="19"/>
  <c r="M51" i="19" s="1"/>
  <c r="AA51" i="18"/>
  <c r="AB51" i="18" s="1"/>
  <c r="R51" i="18"/>
  <c r="S51" i="18" s="1"/>
  <c r="AD51" i="26"/>
  <c r="AE51" i="26" s="1"/>
  <c r="AD51" i="25"/>
  <c r="AE51" i="25" s="1"/>
  <c r="AJ51" i="24"/>
  <c r="AK51" i="24" s="1"/>
  <c r="AD51" i="24"/>
  <c r="AE51" i="24" s="1"/>
  <c r="X51" i="24"/>
  <c r="Y51" i="24" s="1"/>
  <c r="R51" i="24"/>
  <c r="S51" i="24" s="1"/>
  <c r="L51" i="24"/>
  <c r="M51" i="24" s="1"/>
  <c r="F51" i="24"/>
  <c r="G51" i="24" s="1"/>
  <c r="U51" i="22"/>
  <c r="V51" i="22" s="1"/>
  <c r="I51" i="22"/>
  <c r="J51" i="22" s="1"/>
  <c r="AJ51" i="21"/>
  <c r="AK51" i="21" s="1"/>
  <c r="X51" i="21"/>
  <c r="Y51" i="21" s="1"/>
  <c r="F51" i="21"/>
  <c r="G51" i="21" s="1"/>
  <c r="X51" i="20"/>
  <c r="Y51" i="20" s="1"/>
  <c r="O51" i="20"/>
  <c r="P51" i="20" s="1"/>
  <c r="AA51" i="19"/>
  <c r="AB51" i="19" s="1"/>
  <c r="R51" i="19"/>
  <c r="S51" i="19" s="1"/>
  <c r="C51" i="19"/>
  <c r="D51" i="19" s="1"/>
  <c r="AJ51" i="18"/>
  <c r="AK51" i="18" s="1"/>
  <c r="U51" i="26"/>
  <c r="V51" i="26" s="1"/>
  <c r="X51" i="25"/>
  <c r="Y51" i="25" s="1"/>
  <c r="L51" i="26"/>
  <c r="M51" i="26" s="1"/>
  <c r="U51" i="25"/>
  <c r="V51" i="25" s="1"/>
  <c r="F51" i="25"/>
  <c r="G51" i="25" s="1"/>
  <c r="AG51" i="24"/>
  <c r="AH51" i="24" s="1"/>
  <c r="AA51" i="24"/>
  <c r="AB51" i="24" s="1"/>
  <c r="U51" i="24"/>
  <c r="V51" i="24" s="1"/>
  <c r="O51" i="24"/>
  <c r="P51" i="24" s="1"/>
  <c r="I51" i="24"/>
  <c r="J51" i="24" s="1"/>
  <c r="C51" i="24"/>
  <c r="D51" i="24" s="1"/>
  <c r="AG51" i="22"/>
  <c r="AH51" i="22" s="1"/>
  <c r="X51" i="22"/>
  <c r="Y51" i="22" s="1"/>
  <c r="O51" i="22"/>
  <c r="P51" i="22" s="1"/>
  <c r="AD51" i="21"/>
  <c r="AE51" i="21" s="1"/>
  <c r="R51" i="21"/>
  <c r="S51" i="21" s="1"/>
  <c r="I51" i="21"/>
  <c r="J51" i="21" s="1"/>
  <c r="AJ51" i="20"/>
  <c r="AK51" i="20" s="1"/>
  <c r="AA51" i="20"/>
  <c r="AB51" i="20" s="1"/>
  <c r="L51" i="20"/>
  <c r="M51" i="20" s="1"/>
  <c r="C51" i="20"/>
  <c r="D51" i="20" s="1"/>
  <c r="AD51" i="19"/>
  <c r="AE51" i="19" s="1"/>
  <c r="O51" i="19"/>
  <c r="P51" i="19" s="1"/>
  <c r="F51" i="19"/>
  <c r="G51" i="19" s="1"/>
  <c r="AJ51" i="22"/>
  <c r="AK51" i="22" s="1"/>
  <c r="U51" i="21"/>
  <c r="V51" i="21" s="1"/>
  <c r="U51" i="20"/>
  <c r="V51" i="20" s="1"/>
  <c r="AD51" i="18"/>
  <c r="AE51" i="18" s="1"/>
  <c r="C51" i="18"/>
  <c r="D51" i="18" s="1"/>
  <c r="X51" i="17"/>
  <c r="Y51" i="17" s="1"/>
  <c r="O51" i="17"/>
  <c r="P51" i="17" s="1"/>
  <c r="AD51" i="16"/>
  <c r="AE51" i="16" s="1"/>
  <c r="U51" i="16"/>
  <c r="V51" i="16" s="1"/>
  <c r="I51" i="16"/>
  <c r="J51" i="16" s="1"/>
  <c r="R51" i="15"/>
  <c r="S51" i="15" s="1"/>
  <c r="F51" i="15"/>
  <c r="G51" i="15" s="1"/>
  <c r="AJ51" i="13"/>
  <c r="AK51" i="13" s="1"/>
  <c r="X51" i="13"/>
  <c r="Y51" i="13" s="1"/>
  <c r="L51" i="13"/>
  <c r="M51" i="13" s="1"/>
  <c r="AG51" i="12"/>
  <c r="AH51" i="12" s="1"/>
  <c r="AA51" i="12"/>
  <c r="AB51" i="12" s="1"/>
  <c r="U51" i="12"/>
  <c r="V51" i="12" s="1"/>
  <c r="O51" i="12"/>
  <c r="P51" i="12" s="1"/>
  <c r="I51" i="12"/>
  <c r="J51" i="12" s="1"/>
  <c r="AG51" i="10"/>
  <c r="AH51" i="10" s="1"/>
  <c r="U51" i="10"/>
  <c r="V51" i="10" s="1"/>
  <c r="I51" i="10"/>
  <c r="J51" i="10" s="1"/>
  <c r="AJ51" i="12"/>
  <c r="AK51" i="12" s="1"/>
  <c r="R51" i="12"/>
  <c r="S51" i="12" s="1"/>
  <c r="O51" i="10"/>
  <c r="P51" i="10" s="1"/>
  <c r="AA51" i="22"/>
  <c r="AB51" i="22" s="1"/>
  <c r="L51" i="21"/>
  <c r="M51" i="21" s="1"/>
  <c r="I51" i="19"/>
  <c r="J51" i="19" s="1"/>
  <c r="X51" i="18"/>
  <c r="Y51" i="18" s="1"/>
  <c r="L51" i="18"/>
  <c r="M51" i="18" s="1"/>
  <c r="AD51" i="17"/>
  <c r="AE51" i="17" s="1"/>
  <c r="U51" i="17"/>
  <c r="V51" i="17" s="1"/>
  <c r="F51" i="17"/>
  <c r="G51" i="17" s="1"/>
  <c r="AA51" i="16"/>
  <c r="AB51" i="16" s="1"/>
  <c r="R51" i="16"/>
  <c r="S51" i="16" s="1"/>
  <c r="F51" i="16"/>
  <c r="G51" i="16" s="1"/>
  <c r="AJ51" i="15"/>
  <c r="AK51" i="15" s="1"/>
  <c r="AA51" i="15"/>
  <c r="AB51" i="15" s="1"/>
  <c r="O51" i="15"/>
  <c r="P51" i="15" s="1"/>
  <c r="AG51" i="13"/>
  <c r="AH51" i="13" s="1"/>
  <c r="U51" i="13"/>
  <c r="V51" i="13" s="1"/>
  <c r="I51" i="13"/>
  <c r="J51" i="13" s="1"/>
  <c r="F51" i="12"/>
  <c r="G51" i="12" s="1"/>
  <c r="AJ52" i="11"/>
  <c r="AK52" i="11" s="1"/>
  <c r="AD52" i="11"/>
  <c r="AE52" i="11" s="1"/>
  <c r="X52" i="11"/>
  <c r="Y52" i="11" s="1"/>
  <c r="R52" i="11"/>
  <c r="S52" i="11" s="1"/>
  <c r="L52" i="11"/>
  <c r="M52" i="11" s="1"/>
  <c r="F52" i="11"/>
  <c r="G52" i="11" s="1"/>
  <c r="AD51" i="10"/>
  <c r="AE51" i="10" s="1"/>
  <c r="R51" i="10"/>
  <c r="S51" i="10" s="1"/>
  <c r="F51" i="10"/>
  <c r="G51" i="10" s="1"/>
  <c r="AG51" i="9"/>
  <c r="AH51" i="9" s="1"/>
  <c r="AA51" i="9"/>
  <c r="AB51" i="9" s="1"/>
  <c r="U51" i="9"/>
  <c r="V51" i="9" s="1"/>
  <c r="O51" i="9"/>
  <c r="P51" i="9" s="1"/>
  <c r="I51" i="9"/>
  <c r="J51" i="9" s="1"/>
  <c r="C51" i="9"/>
  <c r="D51" i="9" s="1"/>
  <c r="AD51" i="12"/>
  <c r="AE51" i="12" s="1"/>
  <c r="L51" i="12"/>
  <c r="M51" i="12" s="1"/>
  <c r="AA51" i="10"/>
  <c r="AB51" i="10" s="1"/>
  <c r="R51" i="22"/>
  <c r="S51" i="22" s="1"/>
  <c r="C51" i="21"/>
  <c r="D51" i="21" s="1"/>
  <c r="F51" i="20"/>
  <c r="G51" i="20" s="1"/>
  <c r="AG51" i="19"/>
  <c r="AH51" i="19" s="1"/>
  <c r="U51" i="18"/>
  <c r="V51" i="18" s="1"/>
  <c r="I51" i="18"/>
  <c r="J51" i="18" s="1"/>
  <c r="AJ51" i="17"/>
  <c r="AK51" i="17" s="1"/>
  <c r="AA51" i="17"/>
  <c r="AB51" i="17" s="1"/>
  <c r="L51" i="17"/>
  <c r="M51" i="17" s="1"/>
  <c r="C51" i="17"/>
  <c r="D51" i="17" s="1"/>
  <c r="AJ51" i="16"/>
  <c r="AK51" i="16" s="1"/>
  <c r="X51" i="16"/>
  <c r="Y51" i="16" s="1"/>
  <c r="O51" i="16"/>
  <c r="P51" i="16" s="1"/>
  <c r="C51" i="16"/>
  <c r="D51" i="16" s="1"/>
  <c r="AG51" i="15"/>
  <c r="AH51" i="15" s="1"/>
  <c r="X51" i="15"/>
  <c r="Y51" i="15" s="1"/>
  <c r="L51" i="15"/>
  <c r="M51" i="15" s="1"/>
  <c r="C51" i="15"/>
  <c r="D51" i="15" s="1"/>
  <c r="AD51" i="13"/>
  <c r="AE51" i="13" s="1"/>
  <c r="R51" i="13"/>
  <c r="S51" i="13" s="1"/>
  <c r="F51" i="13"/>
  <c r="G51" i="13" s="1"/>
  <c r="X51" i="12"/>
  <c r="Y51" i="12" s="1"/>
  <c r="C51" i="10"/>
  <c r="D51" i="10" s="1"/>
  <c r="AD51" i="20"/>
  <c r="AE51" i="20" s="1"/>
  <c r="X51" i="19"/>
  <c r="Y51" i="19" s="1"/>
  <c r="F51" i="18"/>
  <c r="G51" i="18" s="1"/>
  <c r="AG51" i="17"/>
  <c r="AH51" i="17" s="1"/>
  <c r="U51" i="15"/>
  <c r="V51" i="15" s="1"/>
  <c r="O51" i="13"/>
  <c r="P51" i="13" s="1"/>
  <c r="AG52" i="11"/>
  <c r="AH52" i="11" s="1"/>
  <c r="I52" i="11"/>
  <c r="J52" i="11" s="1"/>
  <c r="AJ51" i="10"/>
  <c r="AK51" i="10" s="1"/>
  <c r="X51" i="9"/>
  <c r="Y51" i="9" s="1"/>
  <c r="AG51" i="16"/>
  <c r="AH51" i="16" s="1"/>
  <c r="I51" i="15"/>
  <c r="J51" i="15" s="1"/>
  <c r="C51" i="13"/>
  <c r="D51" i="13" s="1"/>
  <c r="AA52" i="11"/>
  <c r="AB52" i="11" s="1"/>
  <c r="C52" i="11"/>
  <c r="D52" i="11" s="1"/>
  <c r="X51" i="10"/>
  <c r="Y51" i="10" s="1"/>
  <c r="AD51" i="9"/>
  <c r="AE51" i="9" s="1"/>
  <c r="R51" i="9"/>
  <c r="S51" i="9" s="1"/>
  <c r="F51" i="9"/>
  <c r="G51" i="9" s="1"/>
  <c r="F51" i="22"/>
  <c r="G51" i="22" s="1"/>
  <c r="O51" i="18"/>
  <c r="P51" i="18" s="1"/>
  <c r="L51" i="16"/>
  <c r="M51" i="16" s="1"/>
  <c r="AA51" i="13"/>
  <c r="AB51" i="13" s="1"/>
  <c r="O52" i="11"/>
  <c r="P52" i="11" s="1"/>
  <c r="AJ51" i="9"/>
  <c r="AK51" i="9" s="1"/>
  <c r="AG51" i="21"/>
  <c r="AH51" i="21" s="1"/>
  <c r="AG51" i="18"/>
  <c r="AH51" i="18" s="1"/>
  <c r="R51" i="17"/>
  <c r="S51" i="17" s="1"/>
  <c r="U52" i="11"/>
  <c r="V52" i="11" s="1"/>
  <c r="L51" i="10"/>
  <c r="M51" i="10" s="1"/>
  <c r="I51" i="17"/>
  <c r="J51" i="17" s="1"/>
  <c r="AD51" i="15"/>
  <c r="AE51" i="15" s="1"/>
  <c r="C51" i="12"/>
  <c r="D51" i="12" s="1"/>
  <c r="L51" i="9"/>
  <c r="M51" i="9" s="1"/>
  <c r="AJ68" i="48"/>
  <c r="AK68" i="48" s="1"/>
  <c r="X68" i="48"/>
  <c r="Y68" i="48" s="1"/>
  <c r="L68" i="48"/>
  <c r="M68" i="48" s="1"/>
  <c r="AG68" i="48"/>
  <c r="AH68" i="48" s="1"/>
  <c r="U68" i="48"/>
  <c r="V68" i="48" s="1"/>
  <c r="I68" i="48"/>
  <c r="J68" i="48" s="1"/>
  <c r="AD68" i="48"/>
  <c r="AE68" i="48" s="1"/>
  <c r="F68" i="48"/>
  <c r="G68" i="48" s="1"/>
  <c r="AA68" i="48"/>
  <c r="AB68" i="48" s="1"/>
  <c r="C68" i="48"/>
  <c r="D68" i="48" s="1"/>
  <c r="AJ68" i="47"/>
  <c r="AK68" i="47" s="1"/>
  <c r="AD68" i="47"/>
  <c r="AE68" i="47" s="1"/>
  <c r="X68" i="47"/>
  <c r="Y68" i="47" s="1"/>
  <c r="R68" i="47"/>
  <c r="S68" i="47" s="1"/>
  <c r="L68" i="47"/>
  <c r="M68" i="47" s="1"/>
  <c r="F68" i="47"/>
  <c r="G68" i="47" s="1"/>
  <c r="R68" i="48"/>
  <c r="S68" i="48" s="1"/>
  <c r="AA68" i="47"/>
  <c r="AB68" i="47" s="1"/>
  <c r="O68" i="47"/>
  <c r="P68" i="47" s="1"/>
  <c r="C68" i="47"/>
  <c r="D68" i="47" s="1"/>
  <c r="AD68" i="46"/>
  <c r="AE68" i="46" s="1"/>
  <c r="O68" i="46"/>
  <c r="P68" i="46" s="1"/>
  <c r="F68" i="46"/>
  <c r="G68" i="46" s="1"/>
  <c r="O68" i="48"/>
  <c r="P68" i="48" s="1"/>
  <c r="AJ68" i="46"/>
  <c r="AK68" i="46" s="1"/>
  <c r="U68" i="46"/>
  <c r="V68" i="46" s="1"/>
  <c r="L68" i="46"/>
  <c r="M68" i="46" s="1"/>
  <c r="AG68" i="47"/>
  <c r="AH68" i="47" s="1"/>
  <c r="R68" i="46"/>
  <c r="S68" i="46" s="1"/>
  <c r="C68" i="46"/>
  <c r="D68" i="46" s="1"/>
  <c r="AD68" i="45"/>
  <c r="AE68" i="45" s="1"/>
  <c r="I68" i="45"/>
  <c r="J68" i="45" s="1"/>
  <c r="U68" i="47"/>
  <c r="V68" i="47" s="1"/>
  <c r="AG68" i="46"/>
  <c r="AH68" i="46" s="1"/>
  <c r="AJ68" i="45"/>
  <c r="AK68" i="45" s="1"/>
  <c r="AA68" i="45"/>
  <c r="AB68" i="45" s="1"/>
  <c r="R68" i="45"/>
  <c r="S68" i="45" s="1"/>
  <c r="I68" i="47"/>
  <c r="J68" i="47" s="1"/>
  <c r="AA68" i="46"/>
  <c r="AB68" i="46" s="1"/>
  <c r="AG68" i="45"/>
  <c r="AH68" i="45" s="1"/>
  <c r="X68" i="45"/>
  <c r="Y68" i="45" s="1"/>
  <c r="O68" i="45"/>
  <c r="P68" i="45" s="1"/>
  <c r="F68" i="45"/>
  <c r="G68" i="45" s="1"/>
  <c r="X68" i="46"/>
  <c r="Y68" i="46" s="1"/>
  <c r="I68" i="46"/>
  <c r="J68" i="46" s="1"/>
  <c r="U68" i="45"/>
  <c r="V68" i="45" s="1"/>
  <c r="L68" i="45"/>
  <c r="M68" i="45" s="1"/>
  <c r="C68" i="45"/>
  <c r="D68" i="45" s="1"/>
  <c r="AJ68" i="44"/>
  <c r="AK68" i="44" s="1"/>
  <c r="AA68" i="44"/>
  <c r="AB68" i="44" s="1"/>
  <c r="L68" i="44"/>
  <c r="M68" i="44" s="1"/>
  <c r="C68" i="44"/>
  <c r="D68" i="44" s="1"/>
  <c r="AG68" i="43"/>
  <c r="AH68" i="43" s="1"/>
  <c r="AA68" i="43"/>
  <c r="AB68" i="43" s="1"/>
  <c r="U68" i="43"/>
  <c r="V68" i="43" s="1"/>
  <c r="O68" i="43"/>
  <c r="P68" i="43" s="1"/>
  <c r="I68" i="43"/>
  <c r="J68" i="43" s="1"/>
  <c r="C68" i="43"/>
  <c r="D68" i="43" s="1"/>
  <c r="AG68" i="44"/>
  <c r="AH68" i="44" s="1"/>
  <c r="R68" i="44"/>
  <c r="S68" i="44" s="1"/>
  <c r="I68" i="44"/>
  <c r="J68" i="44" s="1"/>
  <c r="X68" i="44"/>
  <c r="Y68" i="44" s="1"/>
  <c r="O68" i="44"/>
  <c r="P68" i="44" s="1"/>
  <c r="AJ68" i="43"/>
  <c r="AK68" i="43" s="1"/>
  <c r="AD68" i="43"/>
  <c r="AE68" i="43" s="1"/>
  <c r="X68" i="43"/>
  <c r="Y68" i="43" s="1"/>
  <c r="R68" i="43"/>
  <c r="S68" i="43" s="1"/>
  <c r="L68" i="43"/>
  <c r="M68" i="43" s="1"/>
  <c r="AD68" i="44"/>
  <c r="AE68" i="44" s="1"/>
  <c r="U68" i="44"/>
  <c r="V68" i="44" s="1"/>
  <c r="F68" i="44"/>
  <c r="G68" i="44" s="1"/>
  <c r="AG68" i="42"/>
  <c r="AH68" i="42" s="1"/>
  <c r="U68" i="42"/>
  <c r="V68" i="42" s="1"/>
  <c r="I68" i="42"/>
  <c r="J68" i="42" s="1"/>
  <c r="AJ68" i="40"/>
  <c r="AK68" i="40" s="1"/>
  <c r="X68" i="40"/>
  <c r="Y68" i="40" s="1"/>
  <c r="L68" i="40"/>
  <c r="M68" i="40" s="1"/>
  <c r="AD68" i="42"/>
  <c r="AE68" i="42" s="1"/>
  <c r="R68" i="42"/>
  <c r="S68" i="42" s="1"/>
  <c r="F68" i="42"/>
  <c r="G68" i="42" s="1"/>
  <c r="AG68" i="41"/>
  <c r="AH68" i="41" s="1"/>
  <c r="AA68" i="41"/>
  <c r="AB68" i="41" s="1"/>
  <c r="U68" i="41"/>
  <c r="V68" i="41" s="1"/>
  <c r="O68" i="41"/>
  <c r="P68" i="41" s="1"/>
  <c r="I68" i="41"/>
  <c r="J68" i="41" s="1"/>
  <c r="C68" i="41"/>
  <c r="D68" i="41" s="1"/>
  <c r="AG68" i="40"/>
  <c r="AH68" i="40" s="1"/>
  <c r="U68" i="40"/>
  <c r="V68" i="40" s="1"/>
  <c r="I68" i="40"/>
  <c r="J68" i="40" s="1"/>
  <c r="F68" i="43"/>
  <c r="G68" i="43" s="1"/>
  <c r="AA68" i="42"/>
  <c r="AB68" i="42" s="1"/>
  <c r="O68" i="42"/>
  <c r="P68" i="42" s="1"/>
  <c r="C68" i="42"/>
  <c r="D68" i="42" s="1"/>
  <c r="AD68" i="40"/>
  <c r="AE68" i="40" s="1"/>
  <c r="R68" i="40"/>
  <c r="S68" i="40" s="1"/>
  <c r="F68" i="40"/>
  <c r="G68" i="40" s="1"/>
  <c r="X68" i="42"/>
  <c r="Y68" i="42" s="1"/>
  <c r="X68" i="41"/>
  <c r="Y68" i="41" s="1"/>
  <c r="O68" i="40"/>
  <c r="P68" i="40" s="1"/>
  <c r="AJ68" i="39"/>
  <c r="AK68" i="39" s="1"/>
  <c r="AA68" i="39"/>
  <c r="AB68" i="39" s="1"/>
  <c r="F68" i="39"/>
  <c r="G68" i="39" s="1"/>
  <c r="AG68" i="38"/>
  <c r="AH68" i="38" s="1"/>
  <c r="U68" i="38"/>
  <c r="V68" i="38" s="1"/>
  <c r="AD68" i="37"/>
  <c r="AE68" i="37" s="1"/>
  <c r="U68" i="37"/>
  <c r="V68" i="37" s="1"/>
  <c r="F68" i="37"/>
  <c r="G68" i="37" s="1"/>
  <c r="L68" i="42"/>
  <c r="M68" i="42" s="1"/>
  <c r="R68" i="41"/>
  <c r="S68" i="41" s="1"/>
  <c r="C68" i="40"/>
  <c r="D68" i="40" s="1"/>
  <c r="AG68" i="39"/>
  <c r="AH68" i="39" s="1"/>
  <c r="X68" i="39"/>
  <c r="Y68" i="39" s="1"/>
  <c r="O68" i="39"/>
  <c r="P68" i="39" s="1"/>
  <c r="AD68" i="38"/>
  <c r="AE68" i="38" s="1"/>
  <c r="R68" i="38"/>
  <c r="S68" i="38" s="1"/>
  <c r="I68" i="38"/>
  <c r="J68" i="38" s="1"/>
  <c r="AJ68" i="37"/>
  <c r="AK68" i="37" s="1"/>
  <c r="AA68" i="37"/>
  <c r="AB68" i="37" s="1"/>
  <c r="L68" i="37"/>
  <c r="M68" i="37" s="1"/>
  <c r="C68" i="37"/>
  <c r="D68" i="37" s="1"/>
  <c r="AJ68" i="41"/>
  <c r="AK68" i="41" s="1"/>
  <c r="L68" i="41"/>
  <c r="M68" i="41" s="1"/>
  <c r="AD68" i="39"/>
  <c r="AE68" i="39" s="1"/>
  <c r="U68" i="39"/>
  <c r="V68" i="39" s="1"/>
  <c r="L68" i="39"/>
  <c r="M68" i="39" s="1"/>
  <c r="C68" i="39"/>
  <c r="D68" i="39" s="1"/>
  <c r="AJ68" i="38"/>
  <c r="AK68" i="38" s="1"/>
  <c r="AA68" i="38"/>
  <c r="AB68" i="38" s="1"/>
  <c r="O68" i="38"/>
  <c r="P68" i="38" s="1"/>
  <c r="F68" i="38"/>
  <c r="G68" i="38" s="1"/>
  <c r="AG68" i="37"/>
  <c r="AH68" i="37" s="1"/>
  <c r="R68" i="37"/>
  <c r="S68" i="37" s="1"/>
  <c r="I68" i="37"/>
  <c r="J68" i="37" s="1"/>
  <c r="AJ68" i="42"/>
  <c r="AK68" i="42" s="1"/>
  <c r="AD68" i="41"/>
  <c r="AE68" i="41" s="1"/>
  <c r="F68" i="41"/>
  <c r="G68" i="41" s="1"/>
  <c r="AA68" i="40"/>
  <c r="AB68" i="40" s="1"/>
  <c r="R68" i="39"/>
  <c r="S68" i="39" s="1"/>
  <c r="I68" i="39"/>
  <c r="J68" i="39" s="1"/>
  <c r="X68" i="38"/>
  <c r="Y68" i="38" s="1"/>
  <c r="L68" i="38"/>
  <c r="M68" i="38" s="1"/>
  <c r="C68" i="38"/>
  <c r="D68" i="38" s="1"/>
  <c r="X68" i="37"/>
  <c r="Y68" i="37" s="1"/>
  <c r="O68" i="37"/>
  <c r="P68" i="37" s="1"/>
  <c r="AG68" i="36"/>
  <c r="AH68" i="36" s="1"/>
  <c r="AA68" i="36"/>
  <c r="AB68" i="36" s="1"/>
  <c r="U68" i="36"/>
  <c r="V68" i="36" s="1"/>
  <c r="O68" i="36"/>
  <c r="P68" i="36" s="1"/>
  <c r="I68" i="36"/>
  <c r="J68" i="36" s="1"/>
  <c r="C68" i="36"/>
  <c r="D68" i="36" s="1"/>
  <c r="AD68" i="35"/>
  <c r="AE68" i="35" s="1"/>
  <c r="U68" i="35"/>
  <c r="V68" i="35" s="1"/>
  <c r="F68" i="35"/>
  <c r="G68" i="35" s="1"/>
  <c r="AG68" i="34"/>
  <c r="AH68" i="34" s="1"/>
  <c r="X68" i="34"/>
  <c r="Y68" i="34" s="1"/>
  <c r="I68" i="34"/>
  <c r="J68" i="34" s="1"/>
  <c r="AJ68" i="36"/>
  <c r="AK68" i="36" s="1"/>
  <c r="AD68" i="36"/>
  <c r="AE68" i="36" s="1"/>
  <c r="X68" i="36"/>
  <c r="Y68" i="36" s="1"/>
  <c r="R68" i="36"/>
  <c r="S68" i="36" s="1"/>
  <c r="L68" i="36"/>
  <c r="M68" i="36" s="1"/>
  <c r="F68" i="36"/>
  <c r="G68" i="36" s="1"/>
  <c r="AG68" i="35"/>
  <c r="AH68" i="35" s="1"/>
  <c r="R68" i="35"/>
  <c r="S68" i="35" s="1"/>
  <c r="I68" i="35"/>
  <c r="J68" i="35" s="1"/>
  <c r="AJ68" i="34"/>
  <c r="AK68" i="34" s="1"/>
  <c r="U68" i="34"/>
  <c r="V68" i="34" s="1"/>
  <c r="L68" i="34"/>
  <c r="M68" i="34" s="1"/>
  <c r="X68" i="35"/>
  <c r="Y68" i="35" s="1"/>
  <c r="O68" i="35"/>
  <c r="P68" i="35" s="1"/>
  <c r="AA68" i="34"/>
  <c r="AB68" i="34" s="1"/>
  <c r="R68" i="34"/>
  <c r="S68" i="34" s="1"/>
  <c r="C68" i="34"/>
  <c r="D68" i="34" s="1"/>
  <c r="AJ68" i="35"/>
  <c r="AK68" i="35" s="1"/>
  <c r="C68" i="35"/>
  <c r="D68" i="35" s="1"/>
  <c r="F68" i="34"/>
  <c r="G68" i="34" s="1"/>
  <c r="AJ68" i="33"/>
  <c r="AK68" i="33" s="1"/>
  <c r="O68" i="33"/>
  <c r="P68" i="33" s="1"/>
  <c r="C68" i="33"/>
  <c r="D68" i="33" s="1"/>
  <c r="AJ68" i="32"/>
  <c r="AK68" i="32" s="1"/>
  <c r="AA68" i="32"/>
  <c r="AB68" i="32" s="1"/>
  <c r="L68" i="32"/>
  <c r="M68" i="32" s="1"/>
  <c r="C68" i="32"/>
  <c r="D68" i="32" s="1"/>
  <c r="AG68" i="31"/>
  <c r="AH68" i="31" s="1"/>
  <c r="AA68" i="31"/>
  <c r="AB68" i="31" s="1"/>
  <c r="U68" i="31"/>
  <c r="V68" i="31" s="1"/>
  <c r="O68" i="31"/>
  <c r="P68" i="31" s="1"/>
  <c r="F68" i="31"/>
  <c r="G68" i="31" s="1"/>
  <c r="AA68" i="35"/>
  <c r="AB68" i="35" s="1"/>
  <c r="AD68" i="34"/>
  <c r="AE68" i="34" s="1"/>
  <c r="AG68" i="33"/>
  <c r="AH68" i="33" s="1"/>
  <c r="X68" i="33"/>
  <c r="Y68" i="33" s="1"/>
  <c r="L68" i="33"/>
  <c r="M68" i="33" s="1"/>
  <c r="AG68" i="32"/>
  <c r="AH68" i="32" s="1"/>
  <c r="R68" i="32"/>
  <c r="S68" i="32" s="1"/>
  <c r="I68" i="32"/>
  <c r="J68" i="32" s="1"/>
  <c r="L68" i="31"/>
  <c r="M68" i="31" s="1"/>
  <c r="AD68" i="33"/>
  <c r="AE68" i="33" s="1"/>
  <c r="U68" i="33"/>
  <c r="V68" i="33" s="1"/>
  <c r="I68" i="33"/>
  <c r="J68" i="33" s="1"/>
  <c r="X68" i="32"/>
  <c r="Y68" i="32" s="1"/>
  <c r="O68" i="32"/>
  <c r="P68" i="32" s="1"/>
  <c r="L68" i="35"/>
  <c r="M68" i="35" s="1"/>
  <c r="O68" i="34"/>
  <c r="P68" i="34" s="1"/>
  <c r="AA68" i="33"/>
  <c r="AB68" i="33" s="1"/>
  <c r="R68" i="33"/>
  <c r="S68" i="33" s="1"/>
  <c r="F68" i="33"/>
  <c r="G68" i="33" s="1"/>
  <c r="AD68" i="32"/>
  <c r="AE68" i="32" s="1"/>
  <c r="U68" i="32"/>
  <c r="V68" i="32" s="1"/>
  <c r="F68" i="32"/>
  <c r="G68" i="32" s="1"/>
  <c r="I68" i="31"/>
  <c r="J68" i="31" s="1"/>
  <c r="AD68" i="31"/>
  <c r="AE68" i="31" s="1"/>
  <c r="C68" i="31"/>
  <c r="D68" i="31" s="1"/>
  <c r="AJ68" i="30"/>
  <c r="AK68" i="30" s="1"/>
  <c r="X68" i="30"/>
  <c r="Y68" i="30" s="1"/>
  <c r="C68" i="30"/>
  <c r="D68" i="30" s="1"/>
  <c r="AG68" i="28"/>
  <c r="AH68" i="28" s="1"/>
  <c r="R68" i="28"/>
  <c r="S68" i="28" s="1"/>
  <c r="I68" i="28"/>
  <c r="J68" i="28" s="1"/>
  <c r="AD68" i="27"/>
  <c r="AE68" i="27" s="1"/>
  <c r="U68" i="27"/>
  <c r="V68" i="27" s="1"/>
  <c r="I68" i="27"/>
  <c r="J68" i="27" s="1"/>
  <c r="AG68" i="26"/>
  <c r="AH68" i="26" s="1"/>
  <c r="AA68" i="26"/>
  <c r="AB68" i="26" s="1"/>
  <c r="U68" i="26"/>
  <c r="V68" i="26" s="1"/>
  <c r="O68" i="26"/>
  <c r="P68" i="26" s="1"/>
  <c r="I68" i="26"/>
  <c r="J68" i="26" s="1"/>
  <c r="C68" i="26"/>
  <c r="D68" i="26" s="1"/>
  <c r="X68" i="31"/>
  <c r="Y68" i="31" s="1"/>
  <c r="AG68" i="30"/>
  <c r="AH68" i="30" s="1"/>
  <c r="U68" i="30"/>
  <c r="V68" i="30" s="1"/>
  <c r="L68" i="30"/>
  <c r="M68" i="30" s="1"/>
  <c r="AG68" i="29"/>
  <c r="AH68" i="29" s="1"/>
  <c r="AA68" i="29"/>
  <c r="AB68" i="29" s="1"/>
  <c r="U68" i="29"/>
  <c r="V68" i="29" s="1"/>
  <c r="O68" i="29"/>
  <c r="P68" i="29" s="1"/>
  <c r="I68" i="29"/>
  <c r="J68" i="29" s="1"/>
  <c r="C68" i="29"/>
  <c r="D68" i="29" s="1"/>
  <c r="X68" i="28"/>
  <c r="Y68" i="28" s="1"/>
  <c r="O68" i="28"/>
  <c r="P68" i="28" s="1"/>
  <c r="AJ68" i="27"/>
  <c r="AK68" i="27" s="1"/>
  <c r="R68" i="27"/>
  <c r="S68" i="27" s="1"/>
  <c r="F68" i="27"/>
  <c r="G68" i="27" s="1"/>
  <c r="AJ68" i="25"/>
  <c r="AK68" i="25" s="1"/>
  <c r="AD68" i="25"/>
  <c r="AE68" i="25" s="1"/>
  <c r="X68" i="25"/>
  <c r="Y68" i="25" s="1"/>
  <c r="R68" i="25"/>
  <c r="S68" i="25" s="1"/>
  <c r="L68" i="25"/>
  <c r="M68" i="25" s="1"/>
  <c r="F68" i="25"/>
  <c r="G68" i="25" s="1"/>
  <c r="AJ68" i="24"/>
  <c r="AK68" i="24" s="1"/>
  <c r="AD68" i="24"/>
  <c r="AE68" i="24" s="1"/>
  <c r="X68" i="24"/>
  <c r="Y68" i="24" s="1"/>
  <c r="R68" i="24"/>
  <c r="S68" i="24" s="1"/>
  <c r="L68" i="24"/>
  <c r="M68" i="24" s="1"/>
  <c r="F68" i="24"/>
  <c r="G68" i="24" s="1"/>
  <c r="R68" i="31"/>
  <c r="S68" i="31" s="1"/>
  <c r="AD68" i="30"/>
  <c r="AE68" i="30" s="1"/>
  <c r="R68" i="30"/>
  <c r="S68" i="30" s="1"/>
  <c r="I68" i="30"/>
  <c r="J68" i="30" s="1"/>
  <c r="AD68" i="28"/>
  <c r="AE68" i="28" s="1"/>
  <c r="U68" i="28"/>
  <c r="V68" i="28" s="1"/>
  <c r="F68" i="28"/>
  <c r="G68" i="28" s="1"/>
  <c r="AA68" i="27"/>
  <c r="AB68" i="27" s="1"/>
  <c r="O68" i="27"/>
  <c r="P68" i="27" s="1"/>
  <c r="C68" i="27"/>
  <c r="D68" i="27" s="1"/>
  <c r="AJ68" i="26"/>
  <c r="AK68" i="26" s="1"/>
  <c r="AD68" i="26"/>
  <c r="AE68" i="26" s="1"/>
  <c r="X68" i="26"/>
  <c r="Y68" i="26" s="1"/>
  <c r="R68" i="26"/>
  <c r="S68" i="26" s="1"/>
  <c r="L68" i="26"/>
  <c r="M68" i="26" s="1"/>
  <c r="F68" i="26"/>
  <c r="G68" i="26" s="1"/>
  <c r="AJ68" i="31"/>
  <c r="AK68" i="31" s="1"/>
  <c r="AA68" i="30"/>
  <c r="AB68" i="30" s="1"/>
  <c r="O68" i="30"/>
  <c r="P68" i="30" s="1"/>
  <c r="F68" i="30"/>
  <c r="G68" i="30" s="1"/>
  <c r="AJ68" i="29"/>
  <c r="AK68" i="29" s="1"/>
  <c r="AD68" i="29"/>
  <c r="AE68" i="29" s="1"/>
  <c r="X68" i="29"/>
  <c r="Y68" i="29" s="1"/>
  <c r="R68" i="29"/>
  <c r="S68" i="29" s="1"/>
  <c r="L68" i="29"/>
  <c r="M68" i="29" s="1"/>
  <c r="F68" i="29"/>
  <c r="G68" i="29" s="1"/>
  <c r="AJ68" i="28"/>
  <c r="AK68" i="28" s="1"/>
  <c r="AA68" i="28"/>
  <c r="AB68" i="28" s="1"/>
  <c r="L68" i="28"/>
  <c r="M68" i="28" s="1"/>
  <c r="C68" i="28"/>
  <c r="D68" i="28" s="1"/>
  <c r="AG68" i="27"/>
  <c r="AH68" i="27" s="1"/>
  <c r="X68" i="27"/>
  <c r="Y68" i="27" s="1"/>
  <c r="L68" i="27"/>
  <c r="M68" i="27" s="1"/>
  <c r="AG68" i="25"/>
  <c r="AH68" i="25" s="1"/>
  <c r="I68" i="25"/>
  <c r="J68" i="25" s="1"/>
  <c r="AG68" i="21"/>
  <c r="AH68" i="21" s="1"/>
  <c r="U68" i="21"/>
  <c r="V68" i="21" s="1"/>
  <c r="I68" i="21"/>
  <c r="J68" i="21" s="1"/>
  <c r="AD68" i="20"/>
  <c r="AE68" i="20" s="1"/>
  <c r="U68" i="20"/>
  <c r="V68" i="20" s="1"/>
  <c r="F68" i="20"/>
  <c r="G68" i="20" s="1"/>
  <c r="X68" i="19"/>
  <c r="Y68" i="19" s="1"/>
  <c r="O68" i="19"/>
  <c r="P68" i="19" s="1"/>
  <c r="X68" i="18"/>
  <c r="Y68" i="18" s="1"/>
  <c r="O68" i="18"/>
  <c r="P68" i="18" s="1"/>
  <c r="AA68" i="25"/>
  <c r="AB68" i="25" s="1"/>
  <c r="C68" i="25"/>
  <c r="D68" i="25" s="1"/>
  <c r="AG68" i="24"/>
  <c r="AH68" i="24" s="1"/>
  <c r="U68" i="24"/>
  <c r="V68" i="24" s="1"/>
  <c r="I68" i="24"/>
  <c r="J68" i="24" s="1"/>
  <c r="AJ68" i="22"/>
  <c r="AK68" i="22" s="1"/>
  <c r="AD68" i="22"/>
  <c r="AE68" i="22" s="1"/>
  <c r="X68" i="22"/>
  <c r="Y68" i="22" s="1"/>
  <c r="R68" i="22"/>
  <c r="S68" i="22" s="1"/>
  <c r="L68" i="22"/>
  <c r="M68" i="22" s="1"/>
  <c r="F68" i="22"/>
  <c r="G68" i="22" s="1"/>
  <c r="AD68" i="21"/>
  <c r="AE68" i="21" s="1"/>
  <c r="R68" i="21"/>
  <c r="S68" i="21" s="1"/>
  <c r="F68" i="21"/>
  <c r="G68" i="21" s="1"/>
  <c r="AJ68" i="20"/>
  <c r="AK68" i="20" s="1"/>
  <c r="AA68" i="20"/>
  <c r="AB68" i="20" s="1"/>
  <c r="L68" i="20"/>
  <c r="M68" i="20" s="1"/>
  <c r="C68" i="20"/>
  <c r="D68" i="20" s="1"/>
  <c r="AD68" i="19"/>
  <c r="AE68" i="19" s="1"/>
  <c r="U68" i="19"/>
  <c r="V68" i="19" s="1"/>
  <c r="F68" i="19"/>
  <c r="G68" i="19" s="1"/>
  <c r="AD68" i="18"/>
  <c r="AE68" i="18" s="1"/>
  <c r="U68" i="18"/>
  <c r="V68" i="18" s="1"/>
  <c r="F68" i="18"/>
  <c r="G68" i="18" s="1"/>
  <c r="U68" i="25"/>
  <c r="V68" i="25" s="1"/>
  <c r="O68" i="25"/>
  <c r="P68" i="25" s="1"/>
  <c r="AA68" i="24"/>
  <c r="AB68" i="24" s="1"/>
  <c r="O68" i="24"/>
  <c r="P68" i="24" s="1"/>
  <c r="C68" i="24"/>
  <c r="D68" i="24" s="1"/>
  <c r="AG68" i="22"/>
  <c r="AH68" i="22" s="1"/>
  <c r="AA68" i="22"/>
  <c r="AB68" i="22" s="1"/>
  <c r="U68" i="22"/>
  <c r="V68" i="22" s="1"/>
  <c r="O68" i="22"/>
  <c r="P68" i="22" s="1"/>
  <c r="I68" i="22"/>
  <c r="J68" i="22" s="1"/>
  <c r="C68" i="22"/>
  <c r="D68" i="22" s="1"/>
  <c r="AJ68" i="21"/>
  <c r="AK68" i="21" s="1"/>
  <c r="X68" i="21"/>
  <c r="Y68" i="21" s="1"/>
  <c r="L68" i="21"/>
  <c r="M68" i="21" s="1"/>
  <c r="X68" i="20"/>
  <c r="Y68" i="20" s="1"/>
  <c r="O68" i="20"/>
  <c r="P68" i="20" s="1"/>
  <c r="AG68" i="19"/>
  <c r="AH68" i="19" s="1"/>
  <c r="R68" i="19"/>
  <c r="S68" i="19" s="1"/>
  <c r="I68" i="19"/>
  <c r="J68" i="19" s="1"/>
  <c r="L68" i="19"/>
  <c r="M68" i="19" s="1"/>
  <c r="I68" i="18"/>
  <c r="J68" i="18" s="1"/>
  <c r="AA68" i="17"/>
  <c r="AB68" i="17" s="1"/>
  <c r="R68" i="17"/>
  <c r="S68" i="17" s="1"/>
  <c r="C68" i="17"/>
  <c r="D68" i="17" s="1"/>
  <c r="AJ68" i="16"/>
  <c r="AK68" i="16" s="1"/>
  <c r="AA68" i="16"/>
  <c r="AB68" i="16" s="1"/>
  <c r="O68" i="16"/>
  <c r="P68" i="16" s="1"/>
  <c r="F68" i="16"/>
  <c r="G68" i="16" s="1"/>
  <c r="AG68" i="15"/>
  <c r="AH68" i="15" s="1"/>
  <c r="U68" i="15"/>
  <c r="V68" i="15" s="1"/>
  <c r="L68" i="15"/>
  <c r="M68" i="15" s="1"/>
  <c r="AJ68" i="13"/>
  <c r="AK68" i="13" s="1"/>
  <c r="X68" i="13"/>
  <c r="Y68" i="13" s="1"/>
  <c r="L68" i="13"/>
  <c r="M68" i="13" s="1"/>
  <c r="AJ68" i="12"/>
  <c r="AK68" i="12" s="1"/>
  <c r="X68" i="12"/>
  <c r="Y68" i="12" s="1"/>
  <c r="L68" i="12"/>
  <c r="M68" i="12" s="1"/>
  <c r="AG69" i="11"/>
  <c r="AH69" i="11" s="1"/>
  <c r="U69" i="11"/>
  <c r="V69" i="11" s="1"/>
  <c r="I69" i="11"/>
  <c r="J69" i="11" s="1"/>
  <c r="AJ68" i="10"/>
  <c r="AK68" i="10" s="1"/>
  <c r="X68" i="10"/>
  <c r="Y68" i="10" s="1"/>
  <c r="L68" i="10"/>
  <c r="M68" i="10" s="1"/>
  <c r="F68" i="12"/>
  <c r="G68" i="12" s="1"/>
  <c r="AA69" i="11"/>
  <c r="AB69" i="11" s="1"/>
  <c r="F68" i="10"/>
  <c r="G68" i="10" s="1"/>
  <c r="AA68" i="21"/>
  <c r="AB68" i="21" s="1"/>
  <c r="R68" i="20"/>
  <c r="S68" i="20" s="1"/>
  <c r="AJ68" i="19"/>
  <c r="AK68" i="19" s="1"/>
  <c r="C68" i="19"/>
  <c r="D68" i="19" s="1"/>
  <c r="AJ68" i="18"/>
  <c r="AK68" i="18" s="1"/>
  <c r="C68" i="18"/>
  <c r="D68" i="18" s="1"/>
  <c r="AG68" i="17"/>
  <c r="AH68" i="17" s="1"/>
  <c r="X68" i="17"/>
  <c r="Y68" i="17" s="1"/>
  <c r="I68" i="17"/>
  <c r="J68" i="17" s="1"/>
  <c r="X68" i="16"/>
  <c r="Y68" i="16" s="1"/>
  <c r="L68" i="16"/>
  <c r="M68" i="16" s="1"/>
  <c r="C68" i="16"/>
  <c r="D68" i="16" s="1"/>
  <c r="AD68" i="15"/>
  <c r="AE68" i="15" s="1"/>
  <c r="R68" i="15"/>
  <c r="S68" i="15" s="1"/>
  <c r="I68" i="15"/>
  <c r="J68" i="15" s="1"/>
  <c r="AG68" i="13"/>
  <c r="AH68" i="13" s="1"/>
  <c r="U68" i="13"/>
  <c r="V68" i="13" s="1"/>
  <c r="I68" i="13"/>
  <c r="J68" i="13" s="1"/>
  <c r="AG68" i="12"/>
  <c r="AH68" i="12" s="1"/>
  <c r="U68" i="12"/>
  <c r="V68" i="12" s="1"/>
  <c r="I68" i="12"/>
  <c r="J68" i="12" s="1"/>
  <c r="AD69" i="11"/>
  <c r="AE69" i="11" s="1"/>
  <c r="R69" i="11"/>
  <c r="S69" i="11" s="1"/>
  <c r="F69" i="11"/>
  <c r="G69" i="11" s="1"/>
  <c r="AG68" i="10"/>
  <c r="AH68" i="10" s="1"/>
  <c r="U68" i="10"/>
  <c r="V68" i="10" s="1"/>
  <c r="I68" i="10"/>
  <c r="J68" i="10" s="1"/>
  <c r="AG68" i="9"/>
  <c r="AH68" i="9" s="1"/>
  <c r="AA68" i="9"/>
  <c r="AB68" i="9" s="1"/>
  <c r="U68" i="9"/>
  <c r="V68" i="9" s="1"/>
  <c r="O68" i="9"/>
  <c r="P68" i="9" s="1"/>
  <c r="I68" i="9"/>
  <c r="J68" i="9" s="1"/>
  <c r="C68" i="9"/>
  <c r="D68" i="9" s="1"/>
  <c r="AD68" i="12"/>
  <c r="AE68" i="12" s="1"/>
  <c r="C69" i="11"/>
  <c r="D69" i="11" s="1"/>
  <c r="AD68" i="10"/>
  <c r="AE68" i="10" s="1"/>
  <c r="O68" i="21"/>
  <c r="P68" i="21" s="1"/>
  <c r="I68" i="20"/>
  <c r="J68" i="20" s="1"/>
  <c r="AA68" i="19"/>
  <c r="AB68" i="19" s="1"/>
  <c r="AG68" i="18"/>
  <c r="AH68" i="18" s="1"/>
  <c r="R68" i="18"/>
  <c r="S68" i="18" s="1"/>
  <c r="AD68" i="17"/>
  <c r="AE68" i="17" s="1"/>
  <c r="O68" i="17"/>
  <c r="P68" i="17" s="1"/>
  <c r="F68" i="17"/>
  <c r="G68" i="17" s="1"/>
  <c r="AG68" i="16"/>
  <c r="AH68" i="16" s="1"/>
  <c r="U68" i="16"/>
  <c r="V68" i="16" s="1"/>
  <c r="AA68" i="15"/>
  <c r="AB68" i="15" s="1"/>
  <c r="F68" i="15"/>
  <c r="G68" i="15" s="1"/>
  <c r="AD68" i="13"/>
  <c r="AE68" i="13" s="1"/>
  <c r="R68" i="13"/>
  <c r="S68" i="13" s="1"/>
  <c r="F68" i="13"/>
  <c r="G68" i="13" s="1"/>
  <c r="R68" i="12"/>
  <c r="S68" i="12" s="1"/>
  <c r="O69" i="11"/>
  <c r="P69" i="11" s="1"/>
  <c r="R68" i="10"/>
  <c r="S68" i="10" s="1"/>
  <c r="U68" i="17"/>
  <c r="V68" i="17" s="1"/>
  <c r="AD68" i="16"/>
  <c r="AE68" i="16" s="1"/>
  <c r="C68" i="15"/>
  <c r="D68" i="15" s="1"/>
  <c r="O68" i="13"/>
  <c r="P68" i="13" s="1"/>
  <c r="O68" i="12"/>
  <c r="P68" i="12" s="1"/>
  <c r="AJ69" i="11"/>
  <c r="AK69" i="11" s="1"/>
  <c r="O68" i="10"/>
  <c r="P68" i="10" s="1"/>
  <c r="X68" i="9"/>
  <c r="Y68" i="9" s="1"/>
  <c r="F68" i="9"/>
  <c r="G68" i="9" s="1"/>
  <c r="C68" i="21"/>
  <c r="D68" i="21" s="1"/>
  <c r="L68" i="17"/>
  <c r="M68" i="17" s="1"/>
  <c r="R68" i="16"/>
  <c r="S68" i="16" s="1"/>
  <c r="AJ68" i="15"/>
  <c r="AK68" i="15" s="1"/>
  <c r="C68" i="13"/>
  <c r="D68" i="13" s="1"/>
  <c r="C68" i="12"/>
  <c r="D68" i="12" s="1"/>
  <c r="X69" i="11"/>
  <c r="Y69" i="11" s="1"/>
  <c r="C68" i="10"/>
  <c r="D68" i="10" s="1"/>
  <c r="R68" i="9"/>
  <c r="S68" i="9" s="1"/>
  <c r="L68" i="18"/>
  <c r="M68" i="18" s="1"/>
  <c r="O68" i="15"/>
  <c r="P68" i="15" s="1"/>
  <c r="AA68" i="12"/>
  <c r="AB68" i="12" s="1"/>
  <c r="AG68" i="20"/>
  <c r="AH68" i="20" s="1"/>
  <c r="AA68" i="18"/>
  <c r="AB68" i="18" s="1"/>
  <c r="AJ68" i="17"/>
  <c r="AK68" i="17" s="1"/>
  <c r="I68" i="16"/>
  <c r="J68" i="16" s="1"/>
  <c r="X68" i="15"/>
  <c r="Y68" i="15" s="1"/>
  <c r="L69" i="11"/>
  <c r="M69" i="11" s="1"/>
  <c r="AJ68" i="9"/>
  <c r="AK68" i="9" s="1"/>
  <c r="L68" i="9"/>
  <c r="M68" i="9" s="1"/>
  <c r="AA68" i="13"/>
  <c r="AB68" i="13" s="1"/>
  <c r="AA68" i="10"/>
  <c r="AB68" i="10" s="1"/>
  <c r="AD68" i="9"/>
  <c r="AE68" i="9" s="1"/>
  <c r="AJ65" i="40"/>
  <c r="AK65" i="40" s="1"/>
  <c r="F65" i="38"/>
  <c r="G65" i="38" s="1"/>
  <c r="L65" i="32"/>
  <c r="M65" i="32" s="1"/>
  <c r="AA65" i="25"/>
  <c r="AB65" i="25" s="1"/>
  <c r="U65" i="21"/>
  <c r="V65" i="21" s="1"/>
  <c r="AG65" i="18"/>
  <c r="AH65" i="18" s="1"/>
  <c r="C65" i="20"/>
  <c r="D65" i="20" s="1"/>
  <c r="AJ65" i="12"/>
  <c r="AK65" i="12" s="1"/>
  <c r="C65" i="16"/>
  <c r="D65" i="16" s="1"/>
  <c r="C65" i="9"/>
  <c r="D65" i="9" s="1"/>
  <c r="I65" i="16"/>
  <c r="J65" i="16" s="1"/>
  <c r="C65" i="12"/>
  <c r="D65" i="12" s="1"/>
  <c r="F122" i="3"/>
  <c r="G122" i="3" s="1"/>
  <c r="F119" i="3"/>
  <c r="G119" i="3" s="1"/>
  <c r="AD69" i="6"/>
  <c r="AE69" i="6" s="1"/>
  <c r="U69" i="6"/>
  <c r="V69" i="6" s="1"/>
  <c r="X69" i="6"/>
  <c r="Y69" i="6" s="1"/>
  <c r="O69" i="6"/>
  <c r="P69" i="6" s="1"/>
  <c r="F69" i="6"/>
  <c r="G69" i="6" s="1"/>
  <c r="C69" i="6"/>
  <c r="D69" i="6" s="1"/>
  <c r="AJ69" i="6"/>
  <c r="AK69" i="6" s="1"/>
  <c r="R69" i="6"/>
  <c r="S69" i="6" s="1"/>
  <c r="AG69" i="6"/>
  <c r="AH69" i="6" s="1"/>
  <c r="L69" i="6"/>
  <c r="M69" i="6" s="1"/>
  <c r="AA69" i="6"/>
  <c r="AB69" i="6" s="1"/>
  <c r="I69" i="6"/>
  <c r="J69" i="6" s="1"/>
  <c r="AJ51" i="6"/>
  <c r="AK51" i="6" s="1"/>
  <c r="AA51" i="6"/>
  <c r="AB51" i="6" s="1"/>
  <c r="R51" i="6"/>
  <c r="S51" i="6" s="1"/>
  <c r="I51" i="6"/>
  <c r="J51" i="6" s="1"/>
  <c r="AD51" i="6"/>
  <c r="AE51" i="6" s="1"/>
  <c r="O51" i="6"/>
  <c r="P51" i="6" s="1"/>
  <c r="L51" i="6"/>
  <c r="M51" i="6" s="1"/>
  <c r="X51" i="6"/>
  <c r="Y51" i="6" s="1"/>
  <c r="F51" i="6"/>
  <c r="G51" i="6" s="1"/>
  <c r="U51" i="6"/>
  <c r="V51" i="6" s="1"/>
  <c r="C51" i="6"/>
  <c r="D51" i="6" s="1"/>
  <c r="AG51" i="6"/>
  <c r="AH51" i="6" s="1"/>
  <c r="AJ68" i="6"/>
  <c r="AK68" i="6" s="1"/>
  <c r="AA68" i="6"/>
  <c r="AB68" i="6" s="1"/>
  <c r="R68" i="6"/>
  <c r="S68" i="6" s="1"/>
  <c r="I68" i="6"/>
  <c r="J68" i="6" s="1"/>
  <c r="AG68" i="6"/>
  <c r="AH68" i="6" s="1"/>
  <c r="L68" i="6"/>
  <c r="M68" i="6" s="1"/>
  <c r="C68" i="6"/>
  <c r="D68" i="6" s="1"/>
  <c r="U68" i="6"/>
  <c r="V68" i="6" s="1"/>
  <c r="O68" i="6"/>
  <c r="P68" i="6" s="1"/>
  <c r="AD68" i="6"/>
  <c r="AE68" i="6" s="1"/>
  <c r="X68" i="6"/>
  <c r="Y68" i="6" s="1"/>
  <c r="F68" i="6"/>
  <c r="G68" i="6" s="1"/>
  <c r="AA59" i="6"/>
  <c r="AB59" i="6" s="1"/>
  <c r="O59" i="6"/>
  <c r="P59" i="6" s="1"/>
  <c r="AG59" i="6"/>
  <c r="AH59" i="6" s="1"/>
  <c r="U59" i="6"/>
  <c r="V59" i="6" s="1"/>
  <c r="I59" i="6"/>
  <c r="J59" i="6" s="1"/>
  <c r="R59" i="6"/>
  <c r="S59" i="6" s="1"/>
  <c r="AJ59" i="6"/>
  <c r="AK59" i="6" s="1"/>
  <c r="L59" i="6"/>
  <c r="M59" i="6" s="1"/>
  <c r="AD59" i="6"/>
  <c r="AE59" i="6" s="1"/>
  <c r="F59" i="6"/>
  <c r="G59" i="6" s="1"/>
  <c r="X59" i="6"/>
  <c r="Y59" i="6" s="1"/>
  <c r="C59" i="6"/>
  <c r="D59" i="6" s="1"/>
  <c r="AJ50" i="6"/>
  <c r="AK50" i="6" s="1"/>
  <c r="R50" i="6"/>
  <c r="S50" i="6" s="1"/>
  <c r="AG50" i="6"/>
  <c r="AH50" i="6" s="1"/>
  <c r="X50" i="6"/>
  <c r="Y50" i="6" s="1"/>
  <c r="O50" i="6"/>
  <c r="P50" i="6" s="1"/>
  <c r="F50" i="6"/>
  <c r="G50" i="6" s="1"/>
  <c r="AD50" i="6"/>
  <c r="AE50" i="6" s="1"/>
  <c r="L50" i="6"/>
  <c r="M50" i="6" s="1"/>
  <c r="AA50" i="6"/>
  <c r="AB50" i="6" s="1"/>
  <c r="I50" i="6"/>
  <c r="J50" i="6" s="1"/>
  <c r="U50" i="6"/>
  <c r="V50" i="6" s="1"/>
  <c r="C50" i="6"/>
  <c r="D50" i="6" s="1"/>
  <c r="AA60" i="6"/>
  <c r="AB60" i="6" s="1"/>
  <c r="O60" i="6"/>
  <c r="P60" i="6" s="1"/>
  <c r="C60" i="6"/>
  <c r="D60" i="6" s="1"/>
  <c r="AG60" i="6"/>
  <c r="AH60" i="6" s="1"/>
  <c r="U60" i="6"/>
  <c r="V60" i="6" s="1"/>
  <c r="I60" i="6"/>
  <c r="J60" i="6" s="1"/>
  <c r="AJ60" i="6"/>
  <c r="AK60" i="6" s="1"/>
  <c r="AD60" i="6"/>
  <c r="AE60" i="6" s="1"/>
  <c r="F60" i="6"/>
  <c r="G60" i="6" s="1"/>
  <c r="X60" i="6"/>
  <c r="Y60" i="6" s="1"/>
  <c r="R60" i="6"/>
  <c r="S60" i="6" s="1"/>
  <c r="L60" i="6"/>
  <c r="M60" i="6" s="1"/>
  <c r="AD52" i="6"/>
  <c r="AE52" i="6" s="1"/>
  <c r="R52" i="6"/>
  <c r="S52" i="6" s="1"/>
  <c r="X52" i="6"/>
  <c r="Y52" i="6" s="1"/>
  <c r="O52" i="6"/>
  <c r="P52" i="6" s="1"/>
  <c r="F52" i="6"/>
  <c r="G52" i="6" s="1"/>
  <c r="AG52" i="6"/>
  <c r="AH52" i="6" s="1"/>
  <c r="L52" i="6"/>
  <c r="M52" i="6" s="1"/>
  <c r="AA52" i="6"/>
  <c r="AB52" i="6" s="1"/>
  <c r="I52" i="6"/>
  <c r="J52" i="6" s="1"/>
  <c r="U52" i="6"/>
  <c r="V52" i="6" s="1"/>
  <c r="C52" i="6"/>
  <c r="D52" i="6" s="1"/>
  <c r="AJ52" i="6"/>
  <c r="AK52" i="6" s="1"/>
  <c r="AA66" i="6"/>
  <c r="AB66" i="6" s="1"/>
  <c r="O66" i="6"/>
  <c r="P66" i="6" s="1"/>
  <c r="C66" i="6"/>
  <c r="D66" i="6" s="1"/>
  <c r="AG66" i="6"/>
  <c r="AH66" i="6" s="1"/>
  <c r="U66" i="6"/>
  <c r="V66" i="6" s="1"/>
  <c r="I66" i="6"/>
  <c r="J66" i="6" s="1"/>
  <c r="AD66" i="6"/>
  <c r="AE66" i="6" s="1"/>
  <c r="F66" i="6"/>
  <c r="G66" i="6" s="1"/>
  <c r="X66" i="6"/>
  <c r="Y66" i="6" s="1"/>
  <c r="R66" i="6"/>
  <c r="S66" i="6" s="1"/>
  <c r="AJ66" i="6"/>
  <c r="AK66" i="6" s="1"/>
  <c r="L66" i="6"/>
  <c r="M66" i="6" s="1"/>
  <c r="AA91" i="6"/>
  <c r="AB91" i="6" s="1"/>
  <c r="R91" i="6"/>
  <c r="S91" i="6" s="1"/>
  <c r="F91" i="6"/>
  <c r="G91" i="6" s="1"/>
  <c r="AJ91" i="6"/>
  <c r="AK91" i="6" s="1"/>
  <c r="X91" i="6"/>
  <c r="Y91" i="6" s="1"/>
  <c r="O91" i="6"/>
  <c r="P91" i="6" s="1"/>
  <c r="C91" i="6"/>
  <c r="D91" i="6" s="1"/>
  <c r="AG91" i="6"/>
  <c r="AH91" i="6" s="1"/>
  <c r="L91" i="6"/>
  <c r="M91" i="6" s="1"/>
  <c r="AD91" i="6"/>
  <c r="AE91" i="6" s="1"/>
  <c r="U91" i="6"/>
  <c r="V91" i="6" s="1"/>
  <c r="I91" i="6"/>
  <c r="J91" i="6" s="1"/>
  <c r="F209" i="3"/>
  <c r="G209" i="3" s="1"/>
  <c r="F200" i="3"/>
  <c r="G200" i="3" s="1"/>
  <c r="F164" i="3"/>
  <c r="G164" i="3" s="1"/>
  <c r="F163" i="3"/>
  <c r="G163" i="3" s="1"/>
  <c r="F120" i="3"/>
  <c r="G120" i="3" s="1"/>
  <c r="F80" i="3"/>
  <c r="G80" i="3" s="1"/>
  <c r="F79" i="3"/>
  <c r="G79" i="3" s="1"/>
  <c r="C65" i="6" l="1"/>
  <c r="D65" i="6" s="1"/>
  <c r="O65" i="13"/>
  <c r="P65" i="13" s="1"/>
  <c r="I65" i="17"/>
  <c r="J65" i="17" s="1"/>
  <c r="AD66" i="11"/>
  <c r="AE66" i="11" s="1"/>
  <c r="R65" i="10"/>
  <c r="S65" i="10" s="1"/>
  <c r="C65" i="17"/>
  <c r="D65" i="17" s="1"/>
  <c r="U65" i="22"/>
  <c r="V65" i="22" s="1"/>
  <c r="R65" i="22"/>
  <c r="S65" i="22" s="1"/>
  <c r="R65" i="26"/>
  <c r="S65" i="26" s="1"/>
  <c r="AG65" i="26"/>
  <c r="AH65" i="26" s="1"/>
  <c r="R65" i="36"/>
  <c r="S65" i="36" s="1"/>
  <c r="F65" i="43"/>
  <c r="G65" i="43" s="1"/>
  <c r="U65" i="47"/>
  <c r="V65" i="47" s="1"/>
  <c r="AJ65" i="6"/>
  <c r="AK65" i="6" s="1"/>
  <c r="U65" i="16"/>
  <c r="V65" i="16" s="1"/>
  <c r="F65" i="9"/>
  <c r="G65" i="9" s="1"/>
  <c r="AJ65" i="9"/>
  <c r="AK65" i="9" s="1"/>
  <c r="F65" i="13"/>
  <c r="G65" i="13" s="1"/>
  <c r="U65" i="20"/>
  <c r="V65" i="20" s="1"/>
  <c r="I65" i="10"/>
  <c r="J65" i="10" s="1"/>
  <c r="U65" i="13"/>
  <c r="V65" i="13" s="1"/>
  <c r="X65" i="17"/>
  <c r="Y65" i="17" s="1"/>
  <c r="I66" i="11"/>
  <c r="J66" i="11" s="1"/>
  <c r="X65" i="15"/>
  <c r="Y65" i="15" s="1"/>
  <c r="F65" i="19"/>
  <c r="G65" i="19" s="1"/>
  <c r="X65" i="21"/>
  <c r="Y65" i="21" s="1"/>
  <c r="AA65" i="24"/>
  <c r="AB65" i="24" s="1"/>
  <c r="F65" i="21"/>
  <c r="G65" i="21" s="1"/>
  <c r="C65" i="18"/>
  <c r="D65" i="18" s="1"/>
  <c r="AD65" i="29"/>
  <c r="AE65" i="29" s="1"/>
  <c r="U65" i="30"/>
  <c r="V65" i="30" s="1"/>
  <c r="AG65" i="29"/>
  <c r="AH65" i="29" s="1"/>
  <c r="AD65" i="32"/>
  <c r="AE65" i="32" s="1"/>
  <c r="O65" i="35"/>
  <c r="P65" i="35" s="1"/>
  <c r="C65" i="37"/>
  <c r="D65" i="37" s="1"/>
  <c r="AJ65" i="39"/>
  <c r="AK65" i="39" s="1"/>
  <c r="I65" i="41"/>
  <c r="J65" i="41" s="1"/>
  <c r="F65" i="44"/>
  <c r="G65" i="44" s="1"/>
  <c r="F65" i="48"/>
  <c r="G65" i="48" s="1"/>
  <c r="F65" i="6"/>
  <c r="G65" i="6" s="1"/>
  <c r="U65" i="6"/>
  <c r="V65" i="6" s="1"/>
  <c r="R65" i="9"/>
  <c r="S65" i="9" s="1"/>
  <c r="C65" i="10"/>
  <c r="D65" i="10" s="1"/>
  <c r="F65" i="17"/>
  <c r="G65" i="17" s="1"/>
  <c r="O65" i="10"/>
  <c r="P65" i="10" s="1"/>
  <c r="X65" i="18"/>
  <c r="Y65" i="18" s="1"/>
  <c r="AA65" i="13"/>
  <c r="AB65" i="13" s="1"/>
  <c r="F65" i="10"/>
  <c r="G65" i="10" s="1"/>
  <c r="R65" i="15"/>
  <c r="S65" i="15" s="1"/>
  <c r="AG65" i="17"/>
  <c r="AH65" i="17" s="1"/>
  <c r="O66" i="11"/>
  <c r="P66" i="11" s="1"/>
  <c r="U65" i="9"/>
  <c r="V65" i="9" s="1"/>
  <c r="AG65" i="10"/>
  <c r="AH65" i="10" s="1"/>
  <c r="AG65" i="12"/>
  <c r="AH65" i="12" s="1"/>
  <c r="I65" i="15"/>
  <c r="J65" i="15" s="1"/>
  <c r="X65" i="16"/>
  <c r="Y65" i="16" s="1"/>
  <c r="AJ65" i="19"/>
  <c r="AK65" i="19" s="1"/>
  <c r="L65" i="10"/>
  <c r="M65" i="10" s="1"/>
  <c r="AG66" i="11"/>
  <c r="AH66" i="11" s="1"/>
  <c r="AJ65" i="13"/>
  <c r="AK65" i="13" s="1"/>
  <c r="F65" i="16"/>
  <c r="G65" i="16" s="1"/>
  <c r="F65" i="18"/>
  <c r="G65" i="18" s="1"/>
  <c r="C65" i="19"/>
  <c r="D65" i="19" s="1"/>
  <c r="AA65" i="20"/>
  <c r="AB65" i="20" s="1"/>
  <c r="I65" i="22"/>
  <c r="J65" i="22" s="1"/>
  <c r="C65" i="24"/>
  <c r="D65" i="24" s="1"/>
  <c r="I65" i="18"/>
  <c r="J65" i="18" s="1"/>
  <c r="AD65" i="19"/>
  <c r="AE65" i="19" s="1"/>
  <c r="AD65" i="21"/>
  <c r="AE65" i="21" s="1"/>
  <c r="AJ65" i="22"/>
  <c r="AK65" i="22" s="1"/>
  <c r="AG65" i="19"/>
  <c r="AH65" i="19" s="1"/>
  <c r="O65" i="28"/>
  <c r="P65" i="28" s="1"/>
  <c r="I65" i="25"/>
  <c r="J65" i="25" s="1"/>
  <c r="AA65" i="27"/>
  <c r="AB65" i="27" s="1"/>
  <c r="R65" i="24"/>
  <c r="S65" i="24" s="1"/>
  <c r="C65" i="29"/>
  <c r="D65" i="29" s="1"/>
  <c r="L65" i="25"/>
  <c r="M65" i="25" s="1"/>
  <c r="O65" i="30"/>
  <c r="P65" i="30" s="1"/>
  <c r="AG65" i="32"/>
  <c r="AH65" i="32" s="1"/>
  <c r="AA65" i="31"/>
  <c r="AB65" i="31" s="1"/>
  <c r="I65" i="34"/>
  <c r="J65" i="34" s="1"/>
  <c r="R65" i="35"/>
  <c r="S65" i="35" s="1"/>
  <c r="C65" i="39"/>
  <c r="D65" i="39" s="1"/>
  <c r="L65" i="42"/>
  <c r="M65" i="42" s="1"/>
  <c r="L65" i="38"/>
  <c r="M65" i="38" s="1"/>
  <c r="AD65" i="40"/>
  <c r="AE65" i="40" s="1"/>
  <c r="C65" i="43"/>
  <c r="D65" i="43" s="1"/>
  <c r="AA65" i="45"/>
  <c r="AB65" i="45" s="1"/>
  <c r="F65" i="45"/>
  <c r="G65" i="45" s="1"/>
  <c r="AG65" i="46"/>
  <c r="AH65" i="46" s="1"/>
  <c r="AJ65" i="48"/>
  <c r="AK65" i="48" s="1"/>
  <c r="U65" i="48"/>
  <c r="V65" i="48" s="1"/>
  <c r="AJ65" i="47"/>
  <c r="AK65" i="47" s="1"/>
  <c r="L65" i="47"/>
  <c r="M65" i="47" s="1"/>
  <c r="AA65" i="47"/>
  <c r="AB65" i="47" s="1"/>
  <c r="R65" i="46"/>
  <c r="S65" i="46" s="1"/>
  <c r="X65" i="46"/>
  <c r="Y65" i="46" s="1"/>
  <c r="O65" i="46"/>
  <c r="P65" i="46" s="1"/>
  <c r="F65" i="46"/>
  <c r="G65" i="46" s="1"/>
  <c r="AG65" i="45"/>
  <c r="AH65" i="45" s="1"/>
  <c r="X65" i="44"/>
  <c r="Y65" i="44" s="1"/>
  <c r="C65" i="45"/>
  <c r="D65" i="45" s="1"/>
  <c r="AD65" i="45"/>
  <c r="AE65" i="45" s="1"/>
  <c r="L65" i="44"/>
  <c r="M65" i="44" s="1"/>
  <c r="R65" i="45"/>
  <c r="S65" i="45" s="1"/>
  <c r="AG65" i="42"/>
  <c r="AH65" i="42" s="1"/>
  <c r="X65" i="40"/>
  <c r="Y65" i="40" s="1"/>
  <c r="U65" i="43"/>
  <c r="V65" i="43" s="1"/>
  <c r="AD65" i="42"/>
  <c r="AE65" i="42" s="1"/>
  <c r="AA65" i="41"/>
  <c r="AB65" i="41" s="1"/>
  <c r="C65" i="41"/>
  <c r="D65" i="41" s="1"/>
  <c r="AA65" i="42"/>
  <c r="AB65" i="42" s="1"/>
  <c r="R65" i="40"/>
  <c r="S65" i="40" s="1"/>
  <c r="X65" i="43"/>
  <c r="Y65" i="43" s="1"/>
  <c r="AJ65" i="42"/>
  <c r="AK65" i="42" s="1"/>
  <c r="R65" i="39"/>
  <c r="S65" i="39" s="1"/>
  <c r="AG65" i="37"/>
  <c r="AH65" i="37" s="1"/>
  <c r="AD65" i="41"/>
  <c r="AE65" i="41" s="1"/>
  <c r="AA65" i="39"/>
  <c r="AB65" i="39" s="1"/>
  <c r="I65" i="38"/>
  <c r="J65" i="38" s="1"/>
  <c r="X65" i="41"/>
  <c r="Y65" i="41" s="1"/>
  <c r="O65" i="39"/>
  <c r="P65" i="39" s="1"/>
  <c r="AD65" i="37"/>
  <c r="AE65" i="37" s="1"/>
  <c r="AD65" i="39"/>
  <c r="AE65" i="39" s="1"/>
  <c r="AJ65" i="38"/>
  <c r="AK65" i="38" s="1"/>
  <c r="AJ65" i="37"/>
  <c r="AK65" i="37" s="1"/>
  <c r="AG65" i="36"/>
  <c r="AH65" i="36" s="1"/>
  <c r="I65" i="36"/>
  <c r="J65" i="36" s="1"/>
  <c r="I65" i="35"/>
  <c r="J65" i="35" s="1"/>
  <c r="AJ65" i="36"/>
  <c r="AK65" i="36" s="1"/>
  <c r="L65" i="36"/>
  <c r="M65" i="36" s="1"/>
  <c r="F65" i="35"/>
  <c r="G65" i="35" s="1"/>
  <c r="AJ65" i="35"/>
  <c r="AK65" i="35" s="1"/>
  <c r="AD65" i="34"/>
  <c r="AE65" i="34" s="1"/>
  <c r="R65" i="34"/>
  <c r="S65" i="34" s="1"/>
  <c r="AA65" i="32"/>
  <c r="AB65" i="32" s="1"/>
  <c r="R65" i="31"/>
  <c r="S65" i="31" s="1"/>
  <c r="C65" i="33"/>
  <c r="D65" i="33" s="1"/>
  <c r="AG65" i="31"/>
  <c r="AH65" i="31" s="1"/>
  <c r="AG65" i="33"/>
  <c r="AH65" i="33" s="1"/>
  <c r="U65" i="32"/>
  <c r="V65" i="32" s="1"/>
  <c r="AD65" i="33"/>
  <c r="AE65" i="33" s="1"/>
  <c r="R65" i="32"/>
  <c r="S65" i="32" s="1"/>
  <c r="L65" i="31"/>
  <c r="M65" i="31" s="1"/>
  <c r="C65" i="30"/>
  <c r="D65" i="30" s="1"/>
  <c r="AG65" i="27"/>
  <c r="AH65" i="27" s="1"/>
  <c r="AA65" i="26"/>
  <c r="AB65" i="26" s="1"/>
  <c r="C65" i="26"/>
  <c r="D65" i="26" s="1"/>
  <c r="F65" i="31"/>
  <c r="G65" i="31" s="1"/>
  <c r="L65" i="30"/>
  <c r="M65" i="30" s="1"/>
  <c r="U65" i="29"/>
  <c r="V65" i="29" s="1"/>
  <c r="I65" i="29"/>
  <c r="J65" i="29" s="1"/>
  <c r="L65" i="28"/>
  <c r="M65" i="28" s="1"/>
  <c r="F65" i="27"/>
  <c r="G65" i="27" s="1"/>
  <c r="C65" i="25"/>
  <c r="D65" i="25" s="1"/>
  <c r="X65" i="24"/>
  <c r="Y65" i="24" s="1"/>
  <c r="L65" i="24"/>
  <c r="M65" i="24" s="1"/>
  <c r="AD65" i="30"/>
  <c r="AE65" i="30" s="1"/>
  <c r="AG65" i="28"/>
  <c r="AH65" i="28" s="1"/>
  <c r="I65" i="28"/>
  <c r="J65" i="28" s="1"/>
  <c r="C65" i="27"/>
  <c r="D65" i="27" s="1"/>
  <c r="X65" i="26"/>
  <c r="Y65" i="26" s="1"/>
  <c r="L65" i="26"/>
  <c r="M65" i="26" s="1"/>
  <c r="X65" i="25"/>
  <c r="Y65" i="25" s="1"/>
  <c r="R65" i="30"/>
  <c r="S65" i="30" s="1"/>
  <c r="AJ65" i="29"/>
  <c r="AK65" i="29" s="1"/>
  <c r="R65" i="29"/>
  <c r="S65" i="29" s="1"/>
  <c r="X65" i="28"/>
  <c r="Y65" i="28" s="1"/>
  <c r="AJ65" i="27"/>
  <c r="AK65" i="27" s="1"/>
  <c r="AG65" i="21"/>
  <c r="AH65" i="21" s="1"/>
  <c r="I65" i="21"/>
  <c r="J65" i="21" s="1"/>
  <c r="I65" i="20"/>
  <c r="J65" i="20" s="1"/>
  <c r="AJ65" i="18"/>
  <c r="AK65" i="18" s="1"/>
  <c r="L65" i="18"/>
  <c r="M65" i="18" s="1"/>
  <c r="AG65" i="24"/>
  <c r="AH65" i="24" s="1"/>
  <c r="X65" i="6"/>
  <c r="Y65" i="6" s="1"/>
  <c r="AD65" i="6"/>
  <c r="AE65" i="6" s="1"/>
  <c r="R65" i="6"/>
  <c r="S65" i="6" s="1"/>
  <c r="AG65" i="6"/>
  <c r="AH65" i="6" s="1"/>
  <c r="O65" i="6"/>
  <c r="P65" i="6" s="1"/>
  <c r="L66" i="11"/>
  <c r="M66" i="11" s="1"/>
  <c r="O65" i="19"/>
  <c r="P65" i="19" s="1"/>
  <c r="X66" i="11"/>
  <c r="Y66" i="11" s="1"/>
  <c r="C65" i="13"/>
  <c r="D65" i="13" s="1"/>
  <c r="AJ65" i="15"/>
  <c r="AK65" i="15" s="1"/>
  <c r="AD65" i="9"/>
  <c r="AE65" i="9" s="1"/>
  <c r="AJ66" i="11"/>
  <c r="AK66" i="11" s="1"/>
  <c r="R65" i="17"/>
  <c r="S65" i="17" s="1"/>
  <c r="L65" i="9"/>
  <c r="M65" i="9" s="1"/>
  <c r="AA65" i="12"/>
  <c r="AB65" i="12" s="1"/>
  <c r="AA65" i="15"/>
  <c r="AB65" i="15" s="1"/>
  <c r="AD65" i="17"/>
  <c r="AE65" i="17" s="1"/>
  <c r="F65" i="12"/>
  <c r="G65" i="12" s="1"/>
  <c r="AD65" i="13"/>
  <c r="AE65" i="13" s="1"/>
  <c r="L65" i="16"/>
  <c r="M65" i="16" s="1"/>
  <c r="U65" i="17"/>
  <c r="V65" i="17" s="1"/>
  <c r="AD65" i="18"/>
  <c r="AE65" i="18" s="1"/>
  <c r="AA65" i="21"/>
  <c r="AB65" i="21" s="1"/>
  <c r="R65" i="12"/>
  <c r="S65" i="12" s="1"/>
  <c r="I65" i="9"/>
  <c r="J65" i="9" s="1"/>
  <c r="AA65" i="9"/>
  <c r="AB65" i="9" s="1"/>
  <c r="U65" i="10"/>
  <c r="V65" i="10" s="1"/>
  <c r="F66" i="11"/>
  <c r="G66" i="11" s="1"/>
  <c r="I65" i="12"/>
  <c r="J65" i="12" s="1"/>
  <c r="I65" i="13"/>
  <c r="J65" i="13" s="1"/>
  <c r="AG65" i="13"/>
  <c r="AH65" i="13" s="1"/>
  <c r="AD65" i="15"/>
  <c r="AE65" i="15" s="1"/>
  <c r="O65" i="16"/>
  <c r="P65" i="16" s="1"/>
  <c r="L65" i="17"/>
  <c r="M65" i="17" s="1"/>
  <c r="O65" i="18"/>
  <c r="P65" i="18" s="1"/>
  <c r="AD65" i="20"/>
  <c r="AE65" i="20" s="1"/>
  <c r="AD65" i="12"/>
  <c r="AE65" i="12" s="1"/>
  <c r="AJ65" i="10"/>
  <c r="AK65" i="10" s="1"/>
  <c r="U66" i="11"/>
  <c r="V66" i="11" s="1"/>
  <c r="X65" i="12"/>
  <c r="Y65" i="12" s="1"/>
  <c r="X65" i="13"/>
  <c r="Y65" i="13" s="1"/>
  <c r="C65" i="15"/>
  <c r="D65" i="15" s="1"/>
  <c r="AG65" i="15"/>
  <c r="AH65" i="15" s="1"/>
  <c r="R65" i="16"/>
  <c r="S65" i="16" s="1"/>
  <c r="O65" i="17"/>
  <c r="P65" i="17" s="1"/>
  <c r="U65" i="18"/>
  <c r="V65" i="18" s="1"/>
  <c r="F65" i="20"/>
  <c r="G65" i="20" s="1"/>
  <c r="L65" i="19"/>
  <c r="M65" i="19" s="1"/>
  <c r="L65" i="20"/>
  <c r="M65" i="20" s="1"/>
  <c r="AJ65" i="20"/>
  <c r="AK65" i="20" s="1"/>
  <c r="AJ65" i="21"/>
  <c r="AK65" i="21" s="1"/>
  <c r="O65" i="22"/>
  <c r="P65" i="22" s="1"/>
  <c r="AA65" i="22"/>
  <c r="AB65" i="22" s="1"/>
  <c r="O65" i="24"/>
  <c r="P65" i="24" s="1"/>
  <c r="AD65" i="25"/>
  <c r="AE65" i="25" s="1"/>
  <c r="R65" i="18"/>
  <c r="S65" i="18" s="1"/>
  <c r="I65" i="19"/>
  <c r="J65" i="19" s="1"/>
  <c r="O65" i="20"/>
  <c r="P65" i="20" s="1"/>
  <c r="R65" i="21"/>
  <c r="S65" i="21" s="1"/>
  <c r="F65" i="22"/>
  <c r="G65" i="22" s="1"/>
  <c r="X65" i="22"/>
  <c r="Y65" i="22" s="1"/>
  <c r="U65" i="24"/>
  <c r="V65" i="24" s="1"/>
  <c r="AA65" i="18"/>
  <c r="AB65" i="18" s="1"/>
  <c r="AG65" i="20"/>
  <c r="AH65" i="20" s="1"/>
  <c r="X65" i="27"/>
  <c r="Y65" i="27" s="1"/>
  <c r="L65" i="29"/>
  <c r="M65" i="29" s="1"/>
  <c r="F65" i="30"/>
  <c r="G65" i="30" s="1"/>
  <c r="F65" i="26"/>
  <c r="G65" i="26" s="1"/>
  <c r="AJ65" i="26"/>
  <c r="AK65" i="26" s="1"/>
  <c r="R65" i="28"/>
  <c r="S65" i="28" s="1"/>
  <c r="F65" i="24"/>
  <c r="G65" i="24" s="1"/>
  <c r="AJ65" i="24"/>
  <c r="AK65" i="24" s="1"/>
  <c r="R65" i="27"/>
  <c r="S65" i="27" s="1"/>
  <c r="O65" i="29"/>
  <c r="P65" i="29" s="1"/>
  <c r="AG65" i="30"/>
  <c r="AH65" i="30" s="1"/>
  <c r="U65" i="26"/>
  <c r="V65" i="26" s="1"/>
  <c r="AD65" i="28"/>
  <c r="AE65" i="28" s="1"/>
  <c r="F65" i="32"/>
  <c r="G65" i="32" s="1"/>
  <c r="I65" i="32"/>
  <c r="J65" i="32" s="1"/>
  <c r="X65" i="31"/>
  <c r="Y65" i="31" s="1"/>
  <c r="C65" i="31"/>
  <c r="D65" i="31" s="1"/>
  <c r="AA65" i="33"/>
  <c r="AB65" i="33" s="1"/>
  <c r="AA65" i="35"/>
  <c r="AB65" i="35" s="1"/>
  <c r="F65" i="36"/>
  <c r="G65" i="36" s="1"/>
  <c r="AJ65" i="34"/>
  <c r="AK65" i="34" s="1"/>
  <c r="AA65" i="36"/>
  <c r="AB65" i="36" s="1"/>
  <c r="X65" i="38"/>
  <c r="Y65" i="38" s="1"/>
  <c r="U65" i="37"/>
  <c r="V65" i="37" s="1"/>
  <c r="C65" i="40"/>
  <c r="D65" i="40" s="1"/>
  <c r="F65" i="39"/>
  <c r="G65" i="39" s="1"/>
  <c r="R65" i="37"/>
  <c r="S65" i="37" s="1"/>
  <c r="AJ65" i="41"/>
  <c r="AK65" i="41" s="1"/>
  <c r="F65" i="40"/>
  <c r="G65" i="40" s="1"/>
  <c r="AG65" i="40"/>
  <c r="AH65" i="40" s="1"/>
  <c r="R65" i="42"/>
  <c r="S65" i="42" s="1"/>
  <c r="L65" i="40"/>
  <c r="M65" i="40" s="1"/>
  <c r="AG65" i="44"/>
  <c r="AH65" i="44" s="1"/>
  <c r="I65" i="45"/>
  <c r="J65" i="45" s="1"/>
  <c r="O65" i="44"/>
  <c r="P65" i="44" s="1"/>
  <c r="I65" i="47"/>
  <c r="J65" i="47" s="1"/>
  <c r="I65" i="46"/>
  <c r="J65" i="46" s="1"/>
  <c r="O65" i="47"/>
  <c r="P65" i="47" s="1"/>
  <c r="AD65" i="47"/>
  <c r="AE65" i="47" s="1"/>
  <c r="X65" i="48"/>
  <c r="Y65" i="48" s="1"/>
  <c r="AD58" i="19"/>
  <c r="AE58" i="19" s="1"/>
  <c r="U58" i="32"/>
  <c r="V58" i="32" s="1"/>
  <c r="X59" i="11"/>
  <c r="Y59" i="11" s="1"/>
  <c r="R58" i="42"/>
  <c r="S58" i="42" s="1"/>
  <c r="AJ58" i="10"/>
  <c r="AK58" i="10" s="1"/>
  <c r="F58" i="12"/>
  <c r="G58" i="12" s="1"/>
  <c r="R58" i="29"/>
  <c r="S58" i="29" s="1"/>
  <c r="AG58" i="45"/>
  <c r="AH58" i="45" s="1"/>
  <c r="L58" i="6"/>
  <c r="M58" i="6" s="1"/>
  <c r="AD58" i="17"/>
  <c r="AE58" i="17" s="1"/>
  <c r="AD58" i="25"/>
  <c r="AE58" i="25" s="1"/>
  <c r="X58" i="39"/>
  <c r="Y58" i="39" s="1"/>
  <c r="F58" i="48"/>
  <c r="G58" i="48" s="1"/>
  <c r="X58" i="16"/>
  <c r="Y58" i="16" s="1"/>
  <c r="F58" i="35"/>
  <c r="G58" i="35" s="1"/>
  <c r="R58" i="13"/>
  <c r="S58" i="13" s="1"/>
  <c r="R58" i="21"/>
  <c r="S58" i="21" s="1"/>
  <c r="AD58" i="30"/>
  <c r="AE58" i="30" s="1"/>
  <c r="O58" i="48"/>
  <c r="P58" i="48" s="1"/>
  <c r="AD58" i="47"/>
  <c r="AE58" i="47" s="1"/>
  <c r="C58" i="47"/>
  <c r="D58" i="47" s="1"/>
  <c r="I58" i="47"/>
  <c r="J58" i="47" s="1"/>
  <c r="R58" i="46"/>
  <c r="S58" i="46" s="1"/>
  <c r="O58" i="45"/>
  <c r="P58" i="45" s="1"/>
  <c r="AG58" i="44"/>
  <c r="AH58" i="44" s="1"/>
  <c r="C58" i="44"/>
  <c r="D58" i="44" s="1"/>
  <c r="AA58" i="43"/>
  <c r="AB58" i="43" s="1"/>
  <c r="AG58" i="41"/>
  <c r="AH58" i="41" s="1"/>
  <c r="I58" i="40"/>
  <c r="J58" i="40" s="1"/>
  <c r="AD58" i="43"/>
  <c r="AE58" i="43" s="1"/>
  <c r="L58" i="39"/>
  <c r="M58" i="39" s="1"/>
  <c r="R58" i="41"/>
  <c r="S58" i="41" s="1"/>
  <c r="AJ58" i="37"/>
  <c r="AK58" i="37" s="1"/>
  <c r="AJ58" i="39"/>
  <c r="AK58" i="39" s="1"/>
  <c r="L58" i="37"/>
  <c r="M58" i="37" s="1"/>
  <c r="AG58" i="38"/>
  <c r="AH58" i="38" s="1"/>
  <c r="O58" i="36"/>
  <c r="P58" i="36" s="1"/>
  <c r="L58" i="34"/>
  <c r="M58" i="34" s="1"/>
  <c r="R58" i="35"/>
  <c r="S58" i="35" s="1"/>
  <c r="X58" i="34"/>
  <c r="Y58" i="34" s="1"/>
  <c r="AA58" i="32"/>
  <c r="AB58" i="32" s="1"/>
  <c r="U58" i="33"/>
  <c r="V58" i="33" s="1"/>
  <c r="F58" i="31"/>
  <c r="G58" i="31" s="1"/>
  <c r="AD58" i="34"/>
  <c r="AE58" i="34" s="1"/>
  <c r="L58" i="31"/>
  <c r="M58" i="31" s="1"/>
  <c r="F58" i="28"/>
  <c r="G58" i="28" s="1"/>
  <c r="AG58" i="25"/>
  <c r="AH58" i="25" s="1"/>
  <c r="AG58" i="29"/>
  <c r="AH58" i="29" s="1"/>
  <c r="C58" i="28"/>
  <c r="D58" i="28" s="1"/>
  <c r="R58" i="25"/>
  <c r="S58" i="25" s="1"/>
  <c r="O58" i="27"/>
  <c r="P58" i="27" s="1"/>
  <c r="AJ58" i="30"/>
  <c r="AK58" i="30" s="1"/>
  <c r="F58" i="29"/>
  <c r="G58" i="29" s="1"/>
  <c r="F58" i="25"/>
  <c r="G58" i="25" s="1"/>
  <c r="U58" i="21"/>
  <c r="V58" i="21" s="1"/>
  <c r="X58" i="18"/>
  <c r="Y58" i="18" s="1"/>
  <c r="F58" i="21"/>
  <c r="G58" i="21" s="1"/>
  <c r="U58" i="18"/>
  <c r="V58" i="18" s="1"/>
  <c r="AG58" i="24"/>
  <c r="AH58" i="24" s="1"/>
  <c r="AD58" i="20"/>
  <c r="AE58" i="20" s="1"/>
  <c r="AG58" i="18"/>
  <c r="AH58" i="18" s="1"/>
  <c r="AD58" i="15"/>
  <c r="AE58" i="15" s="1"/>
  <c r="I58" i="13"/>
  <c r="J58" i="13" s="1"/>
  <c r="X58" i="10"/>
  <c r="Y58" i="10" s="1"/>
  <c r="AA58" i="18"/>
  <c r="AB58" i="18" s="1"/>
  <c r="F58" i="15"/>
  <c r="G58" i="15" s="1"/>
  <c r="AG58" i="12"/>
  <c r="AH58" i="12" s="1"/>
  <c r="I58" i="10"/>
  <c r="J58" i="10" s="1"/>
  <c r="F58" i="10"/>
  <c r="G58" i="10" s="1"/>
  <c r="C58" i="17"/>
  <c r="D58" i="17" s="1"/>
  <c r="O59" i="11"/>
  <c r="P59" i="11" s="1"/>
  <c r="X58" i="9"/>
  <c r="Y58" i="9" s="1"/>
  <c r="AA58" i="12"/>
  <c r="AB58" i="12" s="1"/>
  <c r="AA58" i="17"/>
  <c r="AB58" i="17" s="1"/>
  <c r="AJ58" i="22"/>
  <c r="AK58" i="22" s="1"/>
  <c r="O58" i="6"/>
  <c r="P58" i="6" s="1"/>
  <c r="U58" i="6"/>
  <c r="V58" i="6" s="1"/>
  <c r="AG58" i="47"/>
  <c r="AH58" i="47" s="1"/>
  <c r="AJ58" i="40"/>
  <c r="AK58" i="40" s="1"/>
  <c r="F58" i="43"/>
  <c r="G58" i="43" s="1"/>
  <c r="L58" i="38"/>
  <c r="M58" i="38" s="1"/>
  <c r="R58" i="36"/>
  <c r="S58" i="36" s="1"/>
  <c r="L58" i="32"/>
  <c r="M58" i="32" s="1"/>
  <c r="AJ58" i="26"/>
  <c r="AK58" i="26" s="1"/>
  <c r="AG58" i="26"/>
  <c r="AH58" i="26" s="1"/>
  <c r="AD58" i="29"/>
  <c r="AE58" i="29" s="1"/>
  <c r="X58" i="24"/>
  <c r="Y58" i="24" s="1"/>
  <c r="L58" i="19"/>
  <c r="M58" i="19" s="1"/>
  <c r="R58" i="10"/>
  <c r="S58" i="10" s="1"/>
  <c r="O58" i="9"/>
  <c r="P58" i="9" s="1"/>
  <c r="F58" i="16"/>
  <c r="G58" i="16" s="1"/>
  <c r="AD58" i="6"/>
  <c r="AE58" i="6" s="1"/>
  <c r="X58" i="48"/>
  <c r="Y58" i="48" s="1"/>
  <c r="U58" i="45"/>
  <c r="V58" i="45" s="1"/>
  <c r="C58" i="41"/>
  <c r="D58" i="41" s="1"/>
  <c r="AA58" i="38"/>
  <c r="AB58" i="38" s="1"/>
  <c r="AG58" i="36"/>
  <c r="AH58" i="36" s="1"/>
  <c r="AG58" i="33"/>
  <c r="AH58" i="33" s="1"/>
  <c r="R58" i="32"/>
  <c r="S58" i="32" s="1"/>
  <c r="I58" i="48"/>
  <c r="J58" i="48" s="1"/>
  <c r="X58" i="47"/>
  <c r="Y58" i="47" s="1"/>
  <c r="AG58" i="46"/>
  <c r="AH58" i="46" s="1"/>
  <c r="I58" i="46"/>
  <c r="J58" i="46" s="1"/>
  <c r="AJ58" i="45"/>
  <c r="AK58" i="45" s="1"/>
  <c r="F58" i="45"/>
  <c r="G58" i="45" s="1"/>
  <c r="X58" i="44"/>
  <c r="Y58" i="44" s="1"/>
  <c r="AG58" i="42"/>
  <c r="AH58" i="42" s="1"/>
  <c r="U58" i="43"/>
  <c r="V58" i="43" s="1"/>
  <c r="AA58" i="41"/>
  <c r="AB58" i="41" s="1"/>
  <c r="AA58" i="42"/>
  <c r="AB58" i="42" s="1"/>
  <c r="X58" i="43"/>
  <c r="Y58" i="43" s="1"/>
  <c r="C58" i="39"/>
  <c r="D58" i="39" s="1"/>
  <c r="AA58" i="40"/>
  <c r="AB58" i="40" s="1"/>
  <c r="X58" i="37"/>
  <c r="Y58" i="37" s="1"/>
  <c r="AA58" i="39"/>
  <c r="AB58" i="39" s="1"/>
  <c r="L58" i="42"/>
  <c r="M58" i="42" s="1"/>
  <c r="U58" i="38"/>
  <c r="V58" i="38" s="1"/>
  <c r="I58" i="36"/>
  <c r="J58" i="36" s="1"/>
  <c r="AJ58" i="36"/>
  <c r="AK58" i="36" s="1"/>
  <c r="AA58" i="34"/>
  <c r="AB58" i="34" s="1"/>
  <c r="O58" i="34"/>
  <c r="P58" i="34" s="1"/>
  <c r="O58" i="32"/>
  <c r="P58" i="32" s="1"/>
  <c r="I58" i="33"/>
  <c r="J58" i="33" s="1"/>
  <c r="AA58" i="35"/>
  <c r="AB58" i="35" s="1"/>
  <c r="AJ58" i="33"/>
  <c r="AK58" i="33" s="1"/>
  <c r="C58" i="31"/>
  <c r="D58" i="31" s="1"/>
  <c r="AG58" i="27"/>
  <c r="AH58" i="27" s="1"/>
  <c r="U58" i="25"/>
  <c r="V58" i="25" s="1"/>
  <c r="AA58" i="29"/>
  <c r="AB58" i="29" s="1"/>
  <c r="AD58" i="27"/>
  <c r="AE58" i="27" s="1"/>
  <c r="AA58" i="30"/>
  <c r="AB58" i="30" s="1"/>
  <c r="C58" i="27"/>
  <c r="D58" i="27" s="1"/>
  <c r="X58" i="30"/>
  <c r="Y58" i="30" s="1"/>
  <c r="AG58" i="28"/>
  <c r="AH58" i="28" s="1"/>
  <c r="I58" i="21"/>
  <c r="J58" i="21" s="1"/>
  <c r="O58" i="18"/>
  <c r="P58" i="18" s="1"/>
  <c r="AG58" i="20"/>
  <c r="AH58" i="20" s="1"/>
  <c r="F58" i="18"/>
  <c r="G58" i="18" s="1"/>
  <c r="AA58" i="24"/>
  <c r="AB58" i="24" s="1"/>
  <c r="R58" i="20"/>
  <c r="S58" i="20" s="1"/>
  <c r="R58" i="18"/>
  <c r="S58" i="18" s="1"/>
  <c r="R58" i="15"/>
  <c r="S58" i="15" s="1"/>
  <c r="AJ58" i="12"/>
  <c r="AK58" i="12" s="1"/>
  <c r="L58" i="10"/>
  <c r="M58" i="10" s="1"/>
  <c r="L58" i="18"/>
  <c r="M58" i="18" s="1"/>
  <c r="U58" i="12"/>
  <c r="V58" i="12" s="1"/>
  <c r="AG58" i="9"/>
  <c r="AH58" i="9" s="1"/>
  <c r="L58" i="22"/>
  <c r="M58" i="22" s="1"/>
  <c r="AD58" i="16"/>
  <c r="AE58" i="16" s="1"/>
  <c r="AD58" i="10"/>
  <c r="AE58" i="10" s="1"/>
  <c r="AD58" i="9"/>
  <c r="AE58" i="9" s="1"/>
  <c r="AA58" i="10"/>
  <c r="AB58" i="10" s="1"/>
  <c r="AA58" i="16"/>
  <c r="AB58" i="16" s="1"/>
  <c r="R58" i="17"/>
  <c r="S58" i="17" s="1"/>
  <c r="F58" i="6"/>
  <c r="G58" i="6" s="1"/>
  <c r="C58" i="6"/>
  <c r="D58" i="6" s="1"/>
  <c r="L58" i="48"/>
  <c r="M58" i="48" s="1"/>
  <c r="AD58" i="45"/>
  <c r="AE58" i="45" s="1"/>
  <c r="AD58" i="40"/>
  <c r="AE58" i="40" s="1"/>
  <c r="X58" i="42"/>
  <c r="Y58" i="42" s="1"/>
  <c r="U58" i="35"/>
  <c r="V58" i="35" s="1"/>
  <c r="I58" i="31"/>
  <c r="J58" i="31" s="1"/>
  <c r="U58" i="30"/>
  <c r="V58" i="30" s="1"/>
  <c r="O58" i="31"/>
  <c r="P58" i="31" s="1"/>
  <c r="AJ58" i="25"/>
  <c r="AK58" i="25" s="1"/>
  <c r="AG58" i="22"/>
  <c r="AH58" i="22" s="1"/>
  <c r="O58" i="22"/>
  <c r="P58" i="22" s="1"/>
  <c r="C58" i="22"/>
  <c r="D58" i="22" s="1"/>
  <c r="AG59" i="11"/>
  <c r="AH59" i="11" s="1"/>
  <c r="R59" i="11"/>
  <c r="S59" i="11" s="1"/>
  <c r="O58" i="13"/>
  <c r="P58" i="13" s="1"/>
  <c r="AJ59" i="11"/>
  <c r="AK59" i="11" s="1"/>
  <c r="AJ58" i="48"/>
  <c r="AK58" i="48" s="1"/>
  <c r="I58" i="44"/>
  <c r="J58" i="44" s="1"/>
  <c r="X58" i="40"/>
  <c r="Y58" i="40" s="1"/>
  <c r="X58" i="41"/>
  <c r="Y58" i="41" s="1"/>
  <c r="C58" i="38"/>
  <c r="D58" i="38" s="1"/>
  <c r="L58" i="36"/>
  <c r="M58" i="36" s="1"/>
  <c r="AJ58" i="31"/>
  <c r="AK58" i="31" s="1"/>
  <c r="C58" i="48"/>
  <c r="D58" i="48" s="1"/>
  <c r="R58" i="47"/>
  <c r="S58" i="47" s="1"/>
  <c r="X58" i="46"/>
  <c r="Y58" i="46" s="1"/>
  <c r="AA58" i="46"/>
  <c r="AB58" i="46" s="1"/>
  <c r="AA58" i="45"/>
  <c r="AB58" i="45" s="1"/>
  <c r="AJ58" i="44"/>
  <c r="AK58" i="44" s="1"/>
  <c r="O58" i="44"/>
  <c r="P58" i="44" s="1"/>
  <c r="U58" i="42"/>
  <c r="V58" i="42" s="1"/>
  <c r="O58" i="43"/>
  <c r="P58" i="43" s="1"/>
  <c r="U58" i="41"/>
  <c r="V58" i="41" s="1"/>
  <c r="O58" i="42"/>
  <c r="P58" i="42" s="1"/>
  <c r="R58" i="43"/>
  <c r="S58" i="43" s="1"/>
  <c r="AD58" i="38"/>
  <c r="AE58" i="38" s="1"/>
  <c r="R58" i="39"/>
  <c r="S58" i="39" s="1"/>
  <c r="O58" i="37"/>
  <c r="P58" i="37" s="1"/>
  <c r="F58" i="39"/>
  <c r="G58" i="39" s="1"/>
  <c r="AD58" i="41"/>
  <c r="AE58" i="41" s="1"/>
  <c r="AD58" i="37"/>
  <c r="AE58" i="37" s="1"/>
  <c r="C58" i="36"/>
  <c r="D58" i="36" s="1"/>
  <c r="AD58" i="36"/>
  <c r="AE58" i="36" s="1"/>
  <c r="R58" i="34"/>
  <c r="S58" i="34" s="1"/>
  <c r="C58" i="34"/>
  <c r="D58" i="34" s="1"/>
  <c r="C58" i="32"/>
  <c r="D58" i="32" s="1"/>
  <c r="AJ58" i="32"/>
  <c r="AK58" i="32" s="1"/>
  <c r="AA58" i="33"/>
  <c r="AB58" i="33" s="1"/>
  <c r="O58" i="33"/>
  <c r="P58" i="33" s="1"/>
  <c r="X58" i="31"/>
  <c r="Y58" i="31" s="1"/>
  <c r="U58" i="27"/>
  <c r="V58" i="27" s="1"/>
  <c r="L58" i="25"/>
  <c r="M58" i="25" s="1"/>
  <c r="U58" i="29"/>
  <c r="V58" i="29" s="1"/>
  <c r="R58" i="27"/>
  <c r="S58" i="27" s="1"/>
  <c r="O58" i="30"/>
  <c r="P58" i="30" s="1"/>
  <c r="X58" i="26"/>
  <c r="Y58" i="26" s="1"/>
  <c r="C58" i="30"/>
  <c r="D58" i="30" s="1"/>
  <c r="X58" i="28"/>
  <c r="Y58" i="28" s="1"/>
  <c r="AJ58" i="20"/>
  <c r="AK58" i="20" s="1"/>
  <c r="AJ58" i="24"/>
  <c r="AK58" i="24" s="1"/>
  <c r="X58" i="20"/>
  <c r="Y58" i="20" s="1"/>
  <c r="F58" i="26"/>
  <c r="G58" i="26" s="1"/>
  <c r="U58" i="24"/>
  <c r="V58" i="24" s="1"/>
  <c r="AA58" i="22"/>
  <c r="AB58" i="22" s="1"/>
  <c r="I58" i="20"/>
  <c r="J58" i="20" s="1"/>
  <c r="AJ58" i="17"/>
  <c r="AK58" i="17" s="1"/>
  <c r="I58" i="15"/>
  <c r="J58" i="15" s="1"/>
  <c r="X58" i="12"/>
  <c r="Y58" i="12" s="1"/>
  <c r="AA59" i="11"/>
  <c r="AB59" i="11" s="1"/>
  <c r="AG58" i="17"/>
  <c r="AH58" i="17" s="1"/>
  <c r="I58" i="12"/>
  <c r="J58" i="12" s="1"/>
  <c r="AA58" i="9"/>
  <c r="AB58" i="9" s="1"/>
  <c r="U58" i="20"/>
  <c r="V58" i="20" s="1"/>
  <c r="R58" i="16"/>
  <c r="S58" i="16" s="1"/>
  <c r="AJ58" i="13"/>
  <c r="AK58" i="13" s="1"/>
  <c r="AA58" i="21"/>
  <c r="AB58" i="21" s="1"/>
  <c r="L58" i="20"/>
  <c r="M58" i="20" s="1"/>
  <c r="R58" i="9"/>
  <c r="S58" i="9" s="1"/>
  <c r="O58" i="16"/>
  <c r="P58" i="16" s="1"/>
  <c r="AJ58" i="6"/>
  <c r="AK58" i="6" s="1"/>
  <c r="F58" i="47"/>
  <c r="G58" i="47" s="1"/>
  <c r="R58" i="44"/>
  <c r="S58" i="44" s="1"/>
  <c r="I58" i="41"/>
  <c r="J58" i="41" s="1"/>
  <c r="AJ58" i="38"/>
  <c r="AK58" i="38" s="1"/>
  <c r="I58" i="37"/>
  <c r="J58" i="37" s="1"/>
  <c r="U58" i="34"/>
  <c r="V58" i="34" s="1"/>
  <c r="AD58" i="32"/>
  <c r="AE58" i="32" s="1"/>
  <c r="AJ58" i="28"/>
  <c r="AK58" i="28" s="1"/>
  <c r="O58" i="20"/>
  <c r="P58" i="20" s="1"/>
  <c r="I58" i="24"/>
  <c r="J58" i="24" s="1"/>
  <c r="AJ58" i="15"/>
  <c r="AK58" i="15" s="1"/>
  <c r="L58" i="13"/>
  <c r="M58" i="13" s="1"/>
  <c r="U58" i="46"/>
  <c r="V58" i="46" s="1"/>
  <c r="AD58" i="42"/>
  <c r="AE58" i="42" s="1"/>
  <c r="AA58" i="37"/>
  <c r="AB58" i="37" s="1"/>
  <c r="AG58" i="39"/>
  <c r="AH58" i="39" s="1"/>
  <c r="O58" i="35"/>
  <c r="P58" i="35" s="1"/>
  <c r="AG58" i="32"/>
  <c r="AH58" i="32" s="1"/>
  <c r="AA58" i="26"/>
  <c r="AB58" i="26" s="1"/>
  <c r="AG58" i="48"/>
  <c r="AH58" i="48" s="1"/>
  <c r="L58" i="47"/>
  <c r="M58" i="47" s="1"/>
  <c r="O58" i="46"/>
  <c r="P58" i="46" s="1"/>
  <c r="F58" i="46"/>
  <c r="G58" i="46" s="1"/>
  <c r="R58" i="45"/>
  <c r="S58" i="45" s="1"/>
  <c r="AA58" i="44"/>
  <c r="AB58" i="44" s="1"/>
  <c r="F58" i="44"/>
  <c r="G58" i="44" s="1"/>
  <c r="I58" i="42"/>
  <c r="J58" i="42" s="1"/>
  <c r="I58" i="43"/>
  <c r="J58" i="43" s="1"/>
  <c r="O58" i="41"/>
  <c r="P58" i="41" s="1"/>
  <c r="C58" i="42"/>
  <c r="D58" i="42" s="1"/>
  <c r="L58" i="43"/>
  <c r="M58" i="43" s="1"/>
  <c r="R58" i="38"/>
  <c r="S58" i="38" s="1"/>
  <c r="I58" i="39"/>
  <c r="J58" i="39" s="1"/>
  <c r="C58" i="37"/>
  <c r="D58" i="37" s="1"/>
  <c r="X58" i="38"/>
  <c r="Y58" i="38" s="1"/>
  <c r="F58" i="41"/>
  <c r="G58" i="41" s="1"/>
  <c r="R58" i="37"/>
  <c r="S58" i="37" s="1"/>
  <c r="AD58" i="35"/>
  <c r="AE58" i="35" s="1"/>
  <c r="X58" i="36"/>
  <c r="Y58" i="36" s="1"/>
  <c r="F58" i="34"/>
  <c r="G58" i="34" s="1"/>
  <c r="I58" i="35"/>
  <c r="J58" i="35" s="1"/>
  <c r="U58" i="31"/>
  <c r="V58" i="31" s="1"/>
  <c r="X58" i="32"/>
  <c r="Y58" i="32" s="1"/>
  <c r="R58" i="33"/>
  <c r="S58" i="33" s="1"/>
  <c r="C58" i="33"/>
  <c r="D58" i="33" s="1"/>
  <c r="AG58" i="30"/>
  <c r="AH58" i="30" s="1"/>
  <c r="I58" i="27"/>
  <c r="J58" i="27" s="1"/>
  <c r="C58" i="25"/>
  <c r="D58" i="25" s="1"/>
  <c r="O58" i="29"/>
  <c r="P58" i="29" s="1"/>
  <c r="F58" i="27"/>
  <c r="G58" i="27" s="1"/>
  <c r="F58" i="30"/>
  <c r="G58" i="30" s="1"/>
  <c r="O58" i="26"/>
  <c r="P58" i="26" s="1"/>
  <c r="AJ58" i="29"/>
  <c r="AK58" i="29" s="1"/>
  <c r="O58" i="28"/>
  <c r="P58" i="28" s="1"/>
  <c r="AA58" i="20"/>
  <c r="AB58" i="20" s="1"/>
  <c r="AD58" i="24"/>
  <c r="AE58" i="24" s="1"/>
  <c r="AD58" i="22"/>
  <c r="AE58" i="22" s="1"/>
  <c r="F58" i="20"/>
  <c r="G58" i="20" s="1"/>
  <c r="X58" i="25"/>
  <c r="Y58" i="25" s="1"/>
  <c r="O58" i="24"/>
  <c r="P58" i="24" s="1"/>
  <c r="R58" i="22"/>
  <c r="S58" i="22" s="1"/>
  <c r="AG58" i="19"/>
  <c r="AH58" i="19" s="1"/>
  <c r="X58" i="17"/>
  <c r="Y58" i="17" s="1"/>
  <c r="L58" i="12"/>
  <c r="M58" i="12" s="1"/>
  <c r="C59" i="11"/>
  <c r="D59" i="11" s="1"/>
  <c r="O58" i="17"/>
  <c r="P58" i="17" s="1"/>
  <c r="AD59" i="11"/>
  <c r="AE59" i="11" s="1"/>
  <c r="U58" i="9"/>
  <c r="V58" i="9" s="1"/>
  <c r="C58" i="19"/>
  <c r="D58" i="19" s="1"/>
  <c r="I58" i="16"/>
  <c r="J58" i="16" s="1"/>
  <c r="X58" i="13"/>
  <c r="Y58" i="13" s="1"/>
  <c r="AJ58" i="18"/>
  <c r="AK58" i="18" s="1"/>
  <c r="AJ58" i="19"/>
  <c r="AK58" i="19" s="1"/>
  <c r="AG58" i="15"/>
  <c r="AH58" i="15" s="1"/>
  <c r="O58" i="12"/>
  <c r="P58" i="12" s="1"/>
  <c r="C58" i="10"/>
  <c r="D58" i="10" s="1"/>
  <c r="R58" i="6"/>
  <c r="S58" i="6" s="1"/>
  <c r="AD58" i="48"/>
  <c r="AE58" i="48" s="1"/>
  <c r="AD58" i="44"/>
  <c r="AE58" i="44" s="1"/>
  <c r="C58" i="43"/>
  <c r="D58" i="43" s="1"/>
  <c r="I58" i="38"/>
  <c r="J58" i="38" s="1"/>
  <c r="C58" i="40"/>
  <c r="D58" i="40" s="1"/>
  <c r="X58" i="35"/>
  <c r="Y58" i="35" s="1"/>
  <c r="F58" i="33"/>
  <c r="G58" i="33" s="1"/>
  <c r="I58" i="29"/>
  <c r="J58" i="29" s="1"/>
  <c r="AJ58" i="27"/>
  <c r="AK58" i="27" s="1"/>
  <c r="AA58" i="19"/>
  <c r="AB58" i="19" s="1"/>
  <c r="I58" i="17"/>
  <c r="J58" i="17" s="1"/>
  <c r="F58" i="17"/>
  <c r="G58" i="17" s="1"/>
  <c r="I58" i="18"/>
  <c r="J58" i="18" s="1"/>
  <c r="AJ58" i="16"/>
  <c r="AK58" i="16" s="1"/>
  <c r="F58" i="9"/>
  <c r="G58" i="9" s="1"/>
  <c r="R58" i="48"/>
  <c r="S58" i="48" s="1"/>
  <c r="AD58" i="46"/>
  <c r="AE58" i="46" s="1"/>
  <c r="I58" i="45"/>
  <c r="J58" i="45" s="1"/>
  <c r="R58" i="40"/>
  <c r="S58" i="40" s="1"/>
  <c r="AJ58" i="41"/>
  <c r="AK58" i="41" s="1"/>
  <c r="L58" i="35"/>
  <c r="M58" i="35" s="1"/>
  <c r="AJ58" i="35"/>
  <c r="AK58" i="35" s="1"/>
  <c r="L58" i="30"/>
  <c r="M58" i="30" s="1"/>
  <c r="AD58" i="12"/>
  <c r="AE58" i="12" s="1"/>
  <c r="X58" i="19"/>
  <c r="Y58" i="19" s="1"/>
  <c r="X58" i="29"/>
  <c r="Y58" i="29" s="1"/>
  <c r="AG58" i="35"/>
  <c r="AH58" i="35" s="1"/>
  <c r="AJ58" i="46"/>
  <c r="AK58" i="46" s="1"/>
  <c r="AG58" i="6"/>
  <c r="AH58" i="6" s="1"/>
  <c r="C58" i="13"/>
  <c r="D58" i="13" s="1"/>
  <c r="C58" i="20"/>
  <c r="D58" i="20" s="1"/>
  <c r="AG58" i="31"/>
  <c r="AH58" i="31" s="1"/>
  <c r="F58" i="36"/>
  <c r="G58" i="36" s="1"/>
  <c r="AD58" i="39"/>
  <c r="AE58" i="39" s="1"/>
  <c r="U58" i="13"/>
  <c r="V58" i="13" s="1"/>
  <c r="X58" i="22"/>
  <c r="Y58" i="22" s="1"/>
  <c r="AD58" i="33"/>
  <c r="AE58" i="33" s="1"/>
  <c r="C58" i="46"/>
  <c r="D58" i="46" s="1"/>
  <c r="L58" i="9"/>
  <c r="M58" i="9" s="1"/>
  <c r="L58" i="15"/>
  <c r="M58" i="15" s="1"/>
  <c r="O58" i="15"/>
  <c r="P58" i="15" s="1"/>
  <c r="U58" i="10"/>
  <c r="V58" i="10" s="1"/>
  <c r="AG58" i="16"/>
  <c r="AH58" i="16" s="1"/>
  <c r="AD58" i="13"/>
  <c r="AE58" i="13" s="1"/>
  <c r="L58" i="21"/>
  <c r="M58" i="21" s="1"/>
  <c r="L58" i="24"/>
  <c r="M58" i="24" s="1"/>
  <c r="U58" i="26"/>
  <c r="V58" i="26" s="1"/>
  <c r="AA58" i="25"/>
  <c r="AB58" i="25" s="1"/>
  <c r="AA58" i="28"/>
  <c r="AB58" i="28" s="1"/>
  <c r="AD58" i="28"/>
  <c r="AE58" i="28" s="1"/>
  <c r="I58" i="34"/>
  <c r="J58" i="34" s="1"/>
  <c r="C58" i="35"/>
  <c r="D58" i="35" s="1"/>
  <c r="L58" i="41"/>
  <c r="M58" i="41" s="1"/>
  <c r="F58" i="40"/>
  <c r="G58" i="40" s="1"/>
  <c r="U58" i="44"/>
  <c r="V58" i="44" s="1"/>
  <c r="L58" i="46"/>
  <c r="M58" i="46" s="1"/>
  <c r="X58" i="6"/>
  <c r="Y58" i="6" s="1"/>
  <c r="C58" i="12"/>
  <c r="D58" i="12" s="1"/>
  <c r="I59" i="11"/>
  <c r="J59" i="11" s="1"/>
  <c r="AG58" i="21"/>
  <c r="AH58" i="21" s="1"/>
  <c r="R58" i="31"/>
  <c r="S58" i="31" s="1"/>
  <c r="AG58" i="43"/>
  <c r="AH58" i="43" s="1"/>
  <c r="AA58" i="15"/>
  <c r="AB58" i="15" s="1"/>
  <c r="F58" i="22"/>
  <c r="G58" i="22" s="1"/>
  <c r="L58" i="26"/>
  <c r="M58" i="26" s="1"/>
  <c r="L58" i="40"/>
  <c r="M58" i="40" s="1"/>
  <c r="U58" i="16"/>
  <c r="V58" i="16" s="1"/>
  <c r="F58" i="24"/>
  <c r="G58" i="24" s="1"/>
  <c r="U58" i="28"/>
  <c r="V58" i="28" s="1"/>
  <c r="O58" i="40"/>
  <c r="P58" i="40" s="1"/>
  <c r="AJ58" i="9"/>
  <c r="AK58" i="9" s="1"/>
  <c r="L59" i="11"/>
  <c r="M59" i="11" s="1"/>
  <c r="X58" i="15"/>
  <c r="Y58" i="15" s="1"/>
  <c r="AG58" i="10"/>
  <c r="AH58" i="10" s="1"/>
  <c r="O58" i="19"/>
  <c r="P58" i="19" s="1"/>
  <c r="X58" i="21"/>
  <c r="Y58" i="21" s="1"/>
  <c r="AD58" i="18"/>
  <c r="AE58" i="18" s="1"/>
  <c r="R58" i="24"/>
  <c r="S58" i="24" s="1"/>
  <c r="L58" i="27"/>
  <c r="M58" i="27" s="1"/>
  <c r="AA58" i="27"/>
  <c r="AB58" i="27" s="1"/>
  <c r="C58" i="29"/>
  <c r="D58" i="29" s="1"/>
  <c r="AD58" i="31"/>
  <c r="AE58" i="31" s="1"/>
  <c r="L58" i="33"/>
  <c r="M58" i="33" s="1"/>
  <c r="U58" i="36"/>
  <c r="V58" i="36" s="1"/>
  <c r="F58" i="38"/>
  <c r="G58" i="38" s="1"/>
  <c r="U58" i="40"/>
  <c r="V58" i="40" s="1"/>
  <c r="C58" i="45"/>
  <c r="D58" i="45" s="1"/>
  <c r="O58" i="47"/>
  <c r="P58" i="47" s="1"/>
  <c r="AA58" i="13"/>
  <c r="AB58" i="13" s="1"/>
  <c r="AD58" i="21"/>
  <c r="AE58" i="21" s="1"/>
  <c r="C58" i="26"/>
  <c r="D58" i="26" s="1"/>
  <c r="U58" i="39"/>
  <c r="V58" i="39" s="1"/>
  <c r="U58" i="48"/>
  <c r="V58" i="48" s="1"/>
  <c r="AG58" i="13"/>
  <c r="AH58" i="13" s="1"/>
  <c r="U59" i="11"/>
  <c r="V59" i="11" s="1"/>
  <c r="I58" i="22"/>
  <c r="J58" i="22" s="1"/>
  <c r="AA58" i="31"/>
  <c r="AB58" i="31" s="1"/>
  <c r="U58" i="47"/>
  <c r="V58" i="47" s="1"/>
  <c r="I58" i="9"/>
  <c r="J58" i="9" s="1"/>
  <c r="AD58" i="26"/>
  <c r="AE58" i="26" s="1"/>
  <c r="L58" i="28"/>
  <c r="M58" i="28" s="1"/>
  <c r="AJ58" i="43"/>
  <c r="AK58" i="43" s="1"/>
  <c r="I58" i="6"/>
  <c r="J58" i="6" s="1"/>
  <c r="O58" i="10"/>
  <c r="P58" i="10" s="1"/>
  <c r="L58" i="17"/>
  <c r="M58" i="17" s="1"/>
  <c r="F59" i="11"/>
  <c r="G59" i="11" s="1"/>
  <c r="C58" i="21"/>
  <c r="D58" i="21" s="1"/>
  <c r="C58" i="16"/>
  <c r="D58" i="16" s="1"/>
  <c r="AJ58" i="21"/>
  <c r="AK58" i="21" s="1"/>
  <c r="F58" i="19"/>
  <c r="G58" i="19" s="1"/>
  <c r="I58" i="19"/>
  <c r="J58" i="19" s="1"/>
  <c r="X58" i="27"/>
  <c r="Y58" i="27" s="1"/>
  <c r="I58" i="28"/>
  <c r="J58" i="28" s="1"/>
  <c r="I58" i="30"/>
  <c r="J58" i="30" s="1"/>
  <c r="F58" i="32"/>
  <c r="G58" i="32" s="1"/>
  <c r="X58" i="33"/>
  <c r="Y58" i="33" s="1"/>
  <c r="AA58" i="36"/>
  <c r="AB58" i="36" s="1"/>
  <c r="O58" i="38"/>
  <c r="P58" i="38" s="1"/>
  <c r="AG58" i="40"/>
  <c r="AH58" i="40" s="1"/>
  <c r="L58" i="45"/>
  <c r="M58" i="45" s="1"/>
  <c r="AA58" i="47"/>
  <c r="AB58" i="47" s="1"/>
  <c r="R58" i="12"/>
  <c r="S58" i="12" s="1"/>
  <c r="C58" i="24"/>
  <c r="D58" i="24" s="1"/>
  <c r="I58" i="26"/>
  <c r="J58" i="26" s="1"/>
  <c r="U58" i="37"/>
  <c r="V58" i="37" s="1"/>
  <c r="C58" i="9"/>
  <c r="D58" i="9" s="1"/>
  <c r="O58" i="25"/>
  <c r="P58" i="25" s="1"/>
  <c r="R58" i="26"/>
  <c r="S58" i="26" s="1"/>
  <c r="AG58" i="37"/>
  <c r="AH58" i="37" s="1"/>
  <c r="AA58" i="48"/>
  <c r="AB58" i="48" s="1"/>
  <c r="C58" i="15"/>
  <c r="D58" i="15" s="1"/>
  <c r="O58" i="21"/>
  <c r="P58" i="21" s="1"/>
  <c r="I58" i="25"/>
  <c r="J58" i="25" s="1"/>
  <c r="AG58" i="34"/>
  <c r="AH58" i="34" s="1"/>
  <c r="L58" i="44"/>
  <c r="M58" i="44" s="1"/>
  <c r="AA58" i="6"/>
  <c r="AB58" i="6" s="1"/>
  <c r="C58" i="18"/>
  <c r="D58" i="18" s="1"/>
  <c r="U58" i="15"/>
  <c r="V58" i="15" s="1"/>
  <c r="U58" i="17"/>
  <c r="V58" i="17" s="1"/>
  <c r="F58" i="13"/>
  <c r="G58" i="13" s="1"/>
  <c r="U58" i="22"/>
  <c r="V58" i="22" s="1"/>
  <c r="L58" i="16"/>
  <c r="M58" i="16" s="1"/>
  <c r="R58" i="19"/>
  <c r="S58" i="19" s="1"/>
  <c r="U58" i="19"/>
  <c r="V58" i="19" s="1"/>
  <c r="L58" i="29"/>
  <c r="M58" i="29" s="1"/>
  <c r="R58" i="28"/>
  <c r="S58" i="28" s="1"/>
  <c r="R58" i="30"/>
  <c r="S58" i="30" s="1"/>
  <c r="I58" i="32"/>
  <c r="J58" i="32" s="1"/>
  <c r="AJ58" i="34"/>
  <c r="AK58" i="34" s="1"/>
  <c r="O58" i="39"/>
  <c r="P58" i="39" s="1"/>
  <c r="AJ58" i="42"/>
  <c r="AK58" i="42" s="1"/>
  <c r="F58" i="42"/>
  <c r="G58" i="42" s="1"/>
  <c r="X58" i="45"/>
  <c r="Y58" i="45" s="1"/>
  <c r="AJ58" i="47"/>
  <c r="AK58" i="47" s="1"/>
  <c r="L65" i="48"/>
  <c r="M65" i="48" s="1"/>
  <c r="X65" i="47"/>
  <c r="Y65" i="47" s="1"/>
  <c r="C65" i="47"/>
  <c r="D65" i="47" s="1"/>
  <c r="C65" i="48"/>
  <c r="D65" i="48" s="1"/>
  <c r="AJ65" i="46"/>
  <c r="AK65" i="46" s="1"/>
  <c r="U65" i="45"/>
  <c r="V65" i="45" s="1"/>
  <c r="AJ65" i="44"/>
  <c r="AK65" i="44" s="1"/>
  <c r="R65" i="44"/>
  <c r="S65" i="44" s="1"/>
  <c r="AG65" i="43"/>
  <c r="AH65" i="43" s="1"/>
  <c r="F65" i="42"/>
  <c r="G65" i="42" s="1"/>
  <c r="U65" i="40"/>
  <c r="V65" i="40" s="1"/>
  <c r="AJ65" i="43"/>
  <c r="AK65" i="43" s="1"/>
  <c r="L65" i="41"/>
  <c r="M65" i="41" s="1"/>
  <c r="I65" i="37"/>
  <c r="J65" i="37" s="1"/>
  <c r="AD65" i="38"/>
  <c r="AE65" i="38" s="1"/>
  <c r="AG65" i="39"/>
  <c r="AH65" i="39" s="1"/>
  <c r="F65" i="37"/>
  <c r="G65" i="37" s="1"/>
  <c r="O65" i="38"/>
  <c r="P65" i="38" s="1"/>
  <c r="U65" i="36"/>
  <c r="V65" i="36" s="1"/>
  <c r="U65" i="34"/>
  <c r="V65" i="34" s="1"/>
  <c r="AD65" i="35"/>
  <c r="AE65" i="35" s="1"/>
  <c r="L65" i="35"/>
  <c r="M65" i="35" s="1"/>
  <c r="O65" i="33"/>
  <c r="P65" i="33" s="1"/>
  <c r="AJ65" i="33"/>
  <c r="AK65" i="33" s="1"/>
  <c r="I65" i="31"/>
  <c r="J65" i="31" s="1"/>
  <c r="X65" i="35"/>
  <c r="Y65" i="35" s="1"/>
  <c r="AJ65" i="31"/>
  <c r="AK65" i="31" s="1"/>
  <c r="U65" i="28"/>
  <c r="V65" i="28" s="1"/>
  <c r="O65" i="26"/>
  <c r="P65" i="26" s="1"/>
  <c r="X65" i="30"/>
  <c r="Y65" i="30" s="1"/>
  <c r="AJ65" i="28"/>
  <c r="AK65" i="28" s="1"/>
  <c r="R65" i="25"/>
  <c r="S65" i="25" s="1"/>
  <c r="AD65" i="31"/>
  <c r="AE65" i="31" s="1"/>
  <c r="O65" i="27"/>
  <c r="P65" i="27" s="1"/>
  <c r="AG65" i="25"/>
  <c r="AH65" i="25" s="1"/>
  <c r="X65" i="29"/>
  <c r="Y65" i="29" s="1"/>
  <c r="L65" i="27"/>
  <c r="M65" i="27" s="1"/>
  <c r="R65" i="20"/>
  <c r="S65" i="20" s="1"/>
  <c r="O65" i="25"/>
  <c r="P65" i="25" s="1"/>
  <c r="AD65" i="22"/>
  <c r="AE65" i="22" s="1"/>
  <c r="X65" i="20"/>
  <c r="Y65" i="20" s="1"/>
  <c r="F65" i="25"/>
  <c r="G65" i="25" s="1"/>
  <c r="C65" i="22"/>
  <c r="D65" i="22" s="1"/>
  <c r="X65" i="19"/>
  <c r="Y65" i="19" s="1"/>
  <c r="AA65" i="17"/>
  <c r="AB65" i="17" s="1"/>
  <c r="L65" i="15"/>
  <c r="M65" i="15" s="1"/>
  <c r="L65" i="13"/>
  <c r="M65" i="13" s="1"/>
  <c r="X65" i="10"/>
  <c r="Y65" i="10" s="1"/>
  <c r="AJ65" i="17"/>
  <c r="AK65" i="17" s="1"/>
  <c r="U65" i="15"/>
  <c r="V65" i="15" s="1"/>
  <c r="U65" i="12"/>
  <c r="V65" i="12" s="1"/>
  <c r="AG65" i="9"/>
  <c r="AH65" i="9" s="1"/>
  <c r="AD65" i="10"/>
  <c r="AE65" i="10" s="1"/>
  <c r="AG65" i="16"/>
  <c r="AH65" i="16" s="1"/>
  <c r="R65" i="13"/>
  <c r="S65" i="13" s="1"/>
  <c r="O65" i="15"/>
  <c r="P65" i="15" s="1"/>
  <c r="O65" i="21"/>
  <c r="P65" i="21" s="1"/>
  <c r="X65" i="9"/>
  <c r="Y65" i="9" s="1"/>
  <c r="I65" i="6"/>
  <c r="J65" i="6" s="1"/>
  <c r="R65" i="47"/>
  <c r="S65" i="47" s="1"/>
  <c r="AA65" i="46"/>
  <c r="AB65" i="46" s="1"/>
  <c r="AD65" i="46"/>
  <c r="AE65" i="46" s="1"/>
  <c r="L65" i="45"/>
  <c r="M65" i="45" s="1"/>
  <c r="AA65" i="44"/>
  <c r="AB65" i="44" s="1"/>
  <c r="I65" i="44"/>
  <c r="J65" i="44" s="1"/>
  <c r="AG65" i="41"/>
  <c r="AH65" i="41" s="1"/>
  <c r="I65" i="40"/>
  <c r="J65" i="40" s="1"/>
  <c r="AD65" i="43"/>
  <c r="AE65" i="43" s="1"/>
  <c r="X65" i="42"/>
  <c r="Y65" i="42" s="1"/>
  <c r="U65" i="38"/>
  <c r="V65" i="38" s="1"/>
  <c r="X65" i="39"/>
  <c r="Y65" i="39" s="1"/>
  <c r="C65" i="38"/>
  <c r="D65" i="38" s="1"/>
  <c r="O65" i="36"/>
  <c r="P65" i="36" s="1"/>
  <c r="L65" i="34"/>
  <c r="M65" i="34" s="1"/>
  <c r="C65" i="35"/>
  <c r="D65" i="35" s="1"/>
  <c r="F65" i="33"/>
  <c r="G65" i="33" s="1"/>
  <c r="X65" i="33"/>
  <c r="Y65" i="33" s="1"/>
  <c r="AA65" i="34"/>
  <c r="AB65" i="34" s="1"/>
  <c r="U65" i="31"/>
  <c r="V65" i="31" s="1"/>
  <c r="F65" i="28"/>
  <c r="G65" i="28" s="1"/>
  <c r="I65" i="26"/>
  <c r="J65" i="26" s="1"/>
  <c r="AA65" i="28"/>
  <c r="AB65" i="28" s="1"/>
  <c r="AG65" i="48"/>
  <c r="AH65" i="48" s="1"/>
  <c r="U65" i="46"/>
  <c r="V65" i="46" s="1"/>
  <c r="AA65" i="43"/>
  <c r="AB65" i="43" s="1"/>
  <c r="AA65" i="40"/>
  <c r="AB65" i="40" s="1"/>
  <c r="R65" i="41"/>
  <c r="S65" i="41" s="1"/>
  <c r="U65" i="35"/>
  <c r="V65" i="35" s="1"/>
  <c r="C65" i="34"/>
  <c r="D65" i="34" s="1"/>
  <c r="I65" i="48"/>
  <c r="J65" i="48" s="1"/>
  <c r="F65" i="47"/>
  <c r="G65" i="47" s="1"/>
  <c r="C65" i="46"/>
  <c r="D65" i="46" s="1"/>
  <c r="AG65" i="47"/>
  <c r="AH65" i="47" s="1"/>
  <c r="X65" i="45"/>
  <c r="Y65" i="45" s="1"/>
  <c r="AD65" i="44"/>
  <c r="AE65" i="44" s="1"/>
  <c r="C65" i="44"/>
  <c r="D65" i="44" s="1"/>
  <c r="U65" i="42"/>
  <c r="V65" i="42" s="1"/>
  <c r="O65" i="43"/>
  <c r="P65" i="43" s="1"/>
  <c r="U65" i="41"/>
  <c r="V65" i="41" s="1"/>
  <c r="O65" i="42"/>
  <c r="P65" i="42" s="1"/>
  <c r="R65" i="43"/>
  <c r="S65" i="43" s="1"/>
  <c r="I65" i="39"/>
  <c r="J65" i="39" s="1"/>
  <c r="F65" i="41"/>
  <c r="G65" i="41" s="1"/>
  <c r="X65" i="37"/>
  <c r="Y65" i="37" s="1"/>
  <c r="AA65" i="38"/>
  <c r="AB65" i="38" s="1"/>
  <c r="U65" i="39"/>
  <c r="V65" i="39" s="1"/>
  <c r="AA65" i="37"/>
  <c r="AB65" i="37" s="1"/>
  <c r="C65" i="36"/>
  <c r="D65" i="36" s="1"/>
  <c r="AD65" i="36"/>
  <c r="AE65" i="36" s="1"/>
  <c r="AG65" i="34"/>
  <c r="AH65" i="34" s="1"/>
  <c r="O65" i="34"/>
  <c r="P65" i="34" s="1"/>
  <c r="O65" i="32"/>
  <c r="P65" i="32" s="1"/>
  <c r="AJ65" i="32"/>
  <c r="AK65" i="32" s="1"/>
  <c r="U65" i="33"/>
  <c r="V65" i="33" s="1"/>
  <c r="R65" i="33"/>
  <c r="S65" i="33" s="1"/>
  <c r="O65" i="31"/>
  <c r="P65" i="31" s="1"/>
  <c r="U65" i="27"/>
  <c r="V65" i="27" s="1"/>
  <c r="AJ65" i="25"/>
  <c r="AK65" i="25" s="1"/>
  <c r="AA65" i="29"/>
  <c r="AB65" i="29" s="1"/>
  <c r="C65" i="28"/>
  <c r="D65" i="28" s="1"/>
  <c r="AD65" i="24"/>
  <c r="AE65" i="24" s="1"/>
  <c r="I65" i="30"/>
  <c r="J65" i="30" s="1"/>
  <c r="AD65" i="26"/>
  <c r="AE65" i="26" s="1"/>
  <c r="AA65" i="30"/>
  <c r="AB65" i="30" s="1"/>
  <c r="F65" i="29"/>
  <c r="G65" i="29" s="1"/>
  <c r="U65" i="19"/>
  <c r="V65" i="19" s="1"/>
  <c r="I65" i="24"/>
  <c r="J65" i="24" s="1"/>
  <c r="L65" i="22"/>
  <c r="M65" i="22" s="1"/>
  <c r="R65" i="19"/>
  <c r="S65" i="19" s="1"/>
  <c r="AG65" i="22"/>
  <c r="AH65" i="22" s="1"/>
  <c r="L65" i="21"/>
  <c r="M65" i="21" s="1"/>
  <c r="C65" i="21"/>
  <c r="D65" i="21" s="1"/>
  <c r="AA65" i="16"/>
  <c r="AB65" i="16" s="1"/>
  <c r="L65" i="12"/>
  <c r="M65" i="12" s="1"/>
  <c r="AA66" i="11"/>
  <c r="AB66" i="11" s="1"/>
  <c r="AJ65" i="16"/>
  <c r="AK65" i="16" s="1"/>
  <c r="R66" i="11"/>
  <c r="S66" i="11" s="1"/>
  <c r="O65" i="9"/>
  <c r="P65" i="9" s="1"/>
  <c r="AA65" i="19"/>
  <c r="AB65" i="19" s="1"/>
  <c r="F65" i="15"/>
  <c r="G65" i="15" s="1"/>
  <c r="C66" i="11"/>
  <c r="D66" i="11" s="1"/>
  <c r="AA65" i="10"/>
  <c r="AB65" i="10" s="1"/>
  <c r="O65" i="12"/>
  <c r="P65" i="12" s="1"/>
  <c r="AD65" i="16"/>
  <c r="AE65" i="16" s="1"/>
  <c r="AA65" i="6"/>
  <c r="AB65" i="6" s="1"/>
  <c r="L65" i="6"/>
  <c r="M65" i="6" s="1"/>
  <c r="AD65" i="48"/>
  <c r="AE65" i="48" s="1"/>
  <c r="AA65" i="48"/>
  <c r="AB65" i="48" s="1"/>
  <c r="L65" i="46"/>
  <c r="M65" i="46" s="1"/>
  <c r="U65" i="44"/>
  <c r="V65" i="44" s="1"/>
  <c r="AJ65" i="45"/>
  <c r="AK65" i="45" s="1"/>
  <c r="I65" i="42"/>
  <c r="J65" i="42" s="1"/>
  <c r="O65" i="41"/>
  <c r="P65" i="41" s="1"/>
  <c r="C65" i="42"/>
  <c r="D65" i="42" s="1"/>
  <c r="L65" i="43"/>
  <c r="M65" i="43" s="1"/>
  <c r="O65" i="40"/>
  <c r="P65" i="40" s="1"/>
  <c r="O65" i="37"/>
  <c r="P65" i="37" s="1"/>
  <c r="R65" i="38"/>
  <c r="S65" i="38" s="1"/>
  <c r="L65" i="37"/>
  <c r="M65" i="37" s="1"/>
  <c r="AG65" i="35"/>
  <c r="AH65" i="35" s="1"/>
  <c r="X65" i="36"/>
  <c r="Y65" i="36" s="1"/>
  <c r="F65" i="34"/>
  <c r="G65" i="34" s="1"/>
  <c r="C65" i="32"/>
  <c r="D65" i="32" s="1"/>
  <c r="X65" i="32"/>
  <c r="Y65" i="32" s="1"/>
  <c r="I65" i="33"/>
  <c r="J65" i="33" s="1"/>
  <c r="AJ65" i="30"/>
  <c r="AK65" i="30" s="1"/>
  <c r="I65" i="27"/>
  <c r="J65" i="27" s="1"/>
  <c r="U65" i="25"/>
  <c r="V65" i="25" s="1"/>
  <c r="AD65" i="27"/>
  <c r="AE65" i="27" s="1"/>
  <c r="R65" i="48"/>
  <c r="S65" i="48" s="1"/>
  <c r="O65" i="45"/>
  <c r="P65" i="45" s="1"/>
  <c r="I65" i="43"/>
  <c r="J65" i="43" s="1"/>
  <c r="AG65" i="38"/>
  <c r="AH65" i="38" s="1"/>
  <c r="L65" i="39"/>
  <c r="M65" i="39" s="1"/>
  <c r="X65" i="34"/>
  <c r="Y65" i="34" s="1"/>
  <c r="L65" i="33"/>
  <c r="M65" i="33" s="1"/>
  <c r="AG55" i="48"/>
  <c r="AH55" i="48" s="1"/>
  <c r="AA55" i="48"/>
  <c r="AB55" i="48" s="1"/>
  <c r="U55" i="48"/>
  <c r="V55" i="48" s="1"/>
  <c r="O55" i="48"/>
  <c r="P55" i="48" s="1"/>
  <c r="I55" i="48"/>
  <c r="J55" i="48" s="1"/>
  <c r="C55" i="48"/>
  <c r="D55" i="48" s="1"/>
  <c r="AG55" i="47"/>
  <c r="AH55" i="47" s="1"/>
  <c r="X55" i="47"/>
  <c r="Y55" i="47" s="1"/>
  <c r="I55" i="47"/>
  <c r="J55" i="47" s="1"/>
  <c r="AD55" i="48"/>
  <c r="AE55" i="48" s="1"/>
  <c r="R55" i="48"/>
  <c r="S55" i="48" s="1"/>
  <c r="F55" i="48"/>
  <c r="G55" i="48" s="1"/>
  <c r="AD55" i="47"/>
  <c r="AE55" i="47" s="1"/>
  <c r="O55" i="47"/>
  <c r="P55" i="47" s="1"/>
  <c r="F55" i="47"/>
  <c r="G55" i="47" s="1"/>
  <c r="AJ55" i="47"/>
  <c r="AK55" i="47" s="1"/>
  <c r="U55" i="47"/>
  <c r="V55" i="47" s="1"/>
  <c r="AJ55" i="48"/>
  <c r="AK55" i="48" s="1"/>
  <c r="R55" i="47"/>
  <c r="S55" i="47" s="1"/>
  <c r="C55" i="47"/>
  <c r="D55" i="47" s="1"/>
  <c r="AD55" i="46"/>
  <c r="AE55" i="46" s="1"/>
  <c r="U55" i="46"/>
  <c r="V55" i="46" s="1"/>
  <c r="F55" i="46"/>
  <c r="G55" i="46" s="1"/>
  <c r="X55" i="48"/>
  <c r="Y55" i="48" s="1"/>
  <c r="L55" i="47"/>
  <c r="M55" i="47" s="1"/>
  <c r="AJ55" i="46"/>
  <c r="AK55" i="46" s="1"/>
  <c r="AA55" i="46"/>
  <c r="AB55" i="46" s="1"/>
  <c r="L55" i="46"/>
  <c r="M55" i="46" s="1"/>
  <c r="C55" i="46"/>
  <c r="D55" i="46" s="1"/>
  <c r="L55" i="48"/>
  <c r="M55" i="48" s="1"/>
  <c r="AG55" i="46"/>
  <c r="AH55" i="46" s="1"/>
  <c r="R55" i="46"/>
  <c r="S55" i="46" s="1"/>
  <c r="O55" i="46"/>
  <c r="P55" i="46" s="1"/>
  <c r="I55" i="46"/>
  <c r="J55" i="46" s="1"/>
  <c r="AA55" i="47"/>
  <c r="AB55" i="47" s="1"/>
  <c r="X55" i="46"/>
  <c r="Y55" i="46" s="1"/>
  <c r="AD55" i="45"/>
  <c r="AE55" i="45" s="1"/>
  <c r="I55" i="45"/>
  <c r="J55" i="45" s="1"/>
  <c r="AD55" i="44"/>
  <c r="AE55" i="44" s="1"/>
  <c r="R55" i="44"/>
  <c r="S55" i="44" s="1"/>
  <c r="F55" i="44"/>
  <c r="G55" i="44" s="1"/>
  <c r="AJ55" i="45"/>
  <c r="AK55" i="45" s="1"/>
  <c r="AA55" i="45"/>
  <c r="AB55" i="45" s="1"/>
  <c r="R55" i="45"/>
  <c r="S55" i="45" s="1"/>
  <c r="AA55" i="44"/>
  <c r="AB55" i="44" s="1"/>
  <c r="O55" i="44"/>
  <c r="P55" i="44" s="1"/>
  <c r="C55" i="44"/>
  <c r="D55" i="44" s="1"/>
  <c r="AG55" i="45"/>
  <c r="AH55" i="45" s="1"/>
  <c r="X55" i="45"/>
  <c r="Y55" i="45" s="1"/>
  <c r="O55" i="45"/>
  <c r="P55" i="45" s="1"/>
  <c r="F55" i="45"/>
  <c r="G55" i="45" s="1"/>
  <c r="AJ55" i="44"/>
  <c r="AK55" i="44" s="1"/>
  <c r="X55" i="44"/>
  <c r="Y55" i="44" s="1"/>
  <c r="L55" i="44"/>
  <c r="M55" i="44" s="1"/>
  <c r="U55" i="45"/>
  <c r="V55" i="45" s="1"/>
  <c r="L55" i="45"/>
  <c r="M55" i="45" s="1"/>
  <c r="C55" i="45"/>
  <c r="D55" i="45" s="1"/>
  <c r="AG55" i="44"/>
  <c r="AH55" i="44" s="1"/>
  <c r="U55" i="44"/>
  <c r="V55" i="44" s="1"/>
  <c r="I55" i="44"/>
  <c r="J55" i="44" s="1"/>
  <c r="AJ55" i="42"/>
  <c r="AK55" i="42" s="1"/>
  <c r="X55" i="42"/>
  <c r="Y55" i="42" s="1"/>
  <c r="L55" i="42"/>
  <c r="M55" i="42" s="1"/>
  <c r="AJ55" i="40"/>
  <c r="AK55" i="40" s="1"/>
  <c r="AA55" i="40"/>
  <c r="AB55" i="40" s="1"/>
  <c r="R55" i="40"/>
  <c r="S55" i="40" s="1"/>
  <c r="AG55" i="43"/>
  <c r="AH55" i="43" s="1"/>
  <c r="AA55" i="43"/>
  <c r="AB55" i="43" s="1"/>
  <c r="U55" i="43"/>
  <c r="V55" i="43" s="1"/>
  <c r="O55" i="43"/>
  <c r="P55" i="43" s="1"/>
  <c r="I55" i="43"/>
  <c r="J55" i="43" s="1"/>
  <c r="C55" i="43"/>
  <c r="D55" i="43" s="1"/>
  <c r="AG55" i="42"/>
  <c r="AH55" i="42" s="1"/>
  <c r="U55" i="42"/>
  <c r="V55" i="42" s="1"/>
  <c r="I55" i="42"/>
  <c r="J55" i="42" s="1"/>
  <c r="AG55" i="41"/>
  <c r="AH55" i="41" s="1"/>
  <c r="AA55" i="41"/>
  <c r="AB55" i="41" s="1"/>
  <c r="U55" i="41"/>
  <c r="V55" i="41" s="1"/>
  <c r="O55" i="41"/>
  <c r="P55" i="41" s="1"/>
  <c r="I55" i="41"/>
  <c r="J55" i="41" s="1"/>
  <c r="C55" i="41"/>
  <c r="D55" i="41" s="1"/>
  <c r="AG55" i="40"/>
  <c r="AH55" i="40" s="1"/>
  <c r="O55" i="40"/>
  <c r="P55" i="40" s="1"/>
  <c r="F55" i="40"/>
  <c r="G55" i="40" s="1"/>
  <c r="AD55" i="42"/>
  <c r="AE55" i="42" s="1"/>
  <c r="R55" i="42"/>
  <c r="S55" i="42" s="1"/>
  <c r="F55" i="42"/>
  <c r="G55" i="42" s="1"/>
  <c r="X55" i="40"/>
  <c r="Y55" i="40" s="1"/>
  <c r="L55" i="40"/>
  <c r="M55" i="40" s="1"/>
  <c r="C55" i="40"/>
  <c r="D55" i="40" s="1"/>
  <c r="AJ55" i="43"/>
  <c r="AK55" i="43" s="1"/>
  <c r="AD55" i="43"/>
  <c r="AE55" i="43" s="1"/>
  <c r="X55" i="43"/>
  <c r="Y55" i="43" s="1"/>
  <c r="R55" i="43"/>
  <c r="S55" i="43" s="1"/>
  <c r="L55" i="43"/>
  <c r="M55" i="43" s="1"/>
  <c r="F55" i="43"/>
  <c r="G55" i="43" s="1"/>
  <c r="O55" i="42"/>
  <c r="P55" i="42" s="1"/>
  <c r="AJ55" i="41"/>
  <c r="AK55" i="41" s="1"/>
  <c r="L55" i="41"/>
  <c r="M55" i="41" s="1"/>
  <c r="U55" i="40"/>
  <c r="V55" i="40" s="1"/>
  <c r="AJ55" i="39"/>
  <c r="AK55" i="39" s="1"/>
  <c r="AD55" i="39"/>
  <c r="AE55" i="39" s="1"/>
  <c r="X55" i="39"/>
  <c r="Y55" i="39" s="1"/>
  <c r="R55" i="39"/>
  <c r="S55" i="39" s="1"/>
  <c r="L55" i="39"/>
  <c r="M55" i="39" s="1"/>
  <c r="F55" i="39"/>
  <c r="G55" i="39" s="1"/>
  <c r="AD55" i="38"/>
  <c r="AE55" i="38" s="1"/>
  <c r="U55" i="38"/>
  <c r="V55" i="38" s="1"/>
  <c r="I55" i="38"/>
  <c r="J55" i="38" s="1"/>
  <c r="AA55" i="37"/>
  <c r="AB55" i="37" s="1"/>
  <c r="O55" i="37"/>
  <c r="P55" i="37" s="1"/>
  <c r="F55" i="37"/>
  <c r="G55" i="37" s="1"/>
  <c r="C55" i="42"/>
  <c r="D55" i="42" s="1"/>
  <c r="AD55" i="41"/>
  <c r="AE55" i="41" s="1"/>
  <c r="F55" i="41"/>
  <c r="G55" i="41" s="1"/>
  <c r="I55" i="40"/>
  <c r="J55" i="40" s="1"/>
  <c r="AA55" i="38"/>
  <c r="AB55" i="38" s="1"/>
  <c r="R55" i="38"/>
  <c r="S55" i="38" s="1"/>
  <c r="F55" i="38"/>
  <c r="G55" i="38" s="1"/>
  <c r="X55" i="41"/>
  <c r="Y55" i="41" s="1"/>
  <c r="AG55" i="39"/>
  <c r="AH55" i="39" s="1"/>
  <c r="AA55" i="39"/>
  <c r="AB55" i="39" s="1"/>
  <c r="U55" i="39"/>
  <c r="V55" i="39" s="1"/>
  <c r="O55" i="39"/>
  <c r="P55" i="39" s="1"/>
  <c r="I55" i="39"/>
  <c r="J55" i="39" s="1"/>
  <c r="C55" i="39"/>
  <c r="D55" i="39" s="1"/>
  <c r="AJ55" i="38"/>
  <c r="AK55" i="38" s="1"/>
  <c r="X55" i="38"/>
  <c r="Y55" i="38" s="1"/>
  <c r="O55" i="38"/>
  <c r="P55" i="38" s="1"/>
  <c r="C55" i="38"/>
  <c r="D55" i="38" s="1"/>
  <c r="AD55" i="37"/>
  <c r="AE55" i="37" s="1"/>
  <c r="U55" i="37"/>
  <c r="V55" i="37" s="1"/>
  <c r="C55" i="37"/>
  <c r="D55" i="37" s="1"/>
  <c r="AA55" i="42"/>
  <c r="AB55" i="42" s="1"/>
  <c r="R55" i="41"/>
  <c r="S55" i="41" s="1"/>
  <c r="AD55" i="40"/>
  <c r="AE55" i="40" s="1"/>
  <c r="AG55" i="38"/>
  <c r="AH55" i="38" s="1"/>
  <c r="L55" i="38"/>
  <c r="M55" i="38" s="1"/>
  <c r="I55" i="37"/>
  <c r="J55" i="37" s="1"/>
  <c r="AG55" i="36"/>
  <c r="AH55" i="36" s="1"/>
  <c r="AA55" i="36"/>
  <c r="AB55" i="36" s="1"/>
  <c r="U55" i="36"/>
  <c r="V55" i="36" s="1"/>
  <c r="O55" i="36"/>
  <c r="P55" i="36" s="1"/>
  <c r="I55" i="36"/>
  <c r="J55" i="36" s="1"/>
  <c r="C55" i="36"/>
  <c r="D55" i="36" s="1"/>
  <c r="U55" i="35"/>
  <c r="V55" i="35" s="1"/>
  <c r="L55" i="35"/>
  <c r="M55" i="35" s="1"/>
  <c r="C55" i="35"/>
  <c r="D55" i="35" s="1"/>
  <c r="AG55" i="34"/>
  <c r="AH55" i="34" s="1"/>
  <c r="R55" i="34"/>
  <c r="S55" i="34" s="1"/>
  <c r="I55" i="34"/>
  <c r="J55" i="34" s="1"/>
  <c r="X55" i="37"/>
  <c r="Y55" i="37" s="1"/>
  <c r="AJ55" i="37"/>
  <c r="AK55" i="37" s="1"/>
  <c r="R55" i="37"/>
  <c r="S55" i="37" s="1"/>
  <c r="AJ55" i="36"/>
  <c r="AK55" i="36" s="1"/>
  <c r="AD55" i="36"/>
  <c r="AE55" i="36" s="1"/>
  <c r="X55" i="36"/>
  <c r="Y55" i="36" s="1"/>
  <c r="R55" i="36"/>
  <c r="S55" i="36" s="1"/>
  <c r="L55" i="36"/>
  <c r="M55" i="36" s="1"/>
  <c r="F55" i="36"/>
  <c r="G55" i="36" s="1"/>
  <c r="AJ55" i="35"/>
  <c r="AK55" i="35" s="1"/>
  <c r="AA55" i="35"/>
  <c r="AB55" i="35" s="1"/>
  <c r="R55" i="35"/>
  <c r="S55" i="35" s="1"/>
  <c r="AD55" i="34"/>
  <c r="AE55" i="34" s="1"/>
  <c r="U55" i="34"/>
  <c r="V55" i="34" s="1"/>
  <c r="F55" i="34"/>
  <c r="G55" i="34" s="1"/>
  <c r="AG55" i="37"/>
  <c r="AH55" i="37" s="1"/>
  <c r="L55" i="37"/>
  <c r="M55" i="37" s="1"/>
  <c r="AG55" i="35"/>
  <c r="AH55" i="35" s="1"/>
  <c r="X55" i="35"/>
  <c r="Y55" i="35" s="1"/>
  <c r="O55" i="35"/>
  <c r="P55" i="35" s="1"/>
  <c r="F55" i="35"/>
  <c r="G55" i="35" s="1"/>
  <c r="AJ55" i="34"/>
  <c r="AK55" i="34" s="1"/>
  <c r="AA55" i="34"/>
  <c r="AB55" i="34" s="1"/>
  <c r="L55" i="34"/>
  <c r="M55" i="34" s="1"/>
  <c r="C55" i="34"/>
  <c r="D55" i="34" s="1"/>
  <c r="X55" i="34"/>
  <c r="Y55" i="34" s="1"/>
  <c r="AJ55" i="33"/>
  <c r="AK55" i="33" s="1"/>
  <c r="X55" i="33"/>
  <c r="Y55" i="33" s="1"/>
  <c r="C55" i="33"/>
  <c r="D55" i="33" s="1"/>
  <c r="AG55" i="31"/>
  <c r="AH55" i="31" s="1"/>
  <c r="U55" i="31"/>
  <c r="V55" i="31" s="1"/>
  <c r="F55" i="31"/>
  <c r="G55" i="31" s="1"/>
  <c r="AD55" i="35"/>
  <c r="AE55" i="35" s="1"/>
  <c r="O55" i="34"/>
  <c r="P55" i="34" s="1"/>
  <c r="AG55" i="33"/>
  <c r="AH55" i="33" s="1"/>
  <c r="U55" i="33"/>
  <c r="V55" i="33" s="1"/>
  <c r="L55" i="33"/>
  <c r="M55" i="33" s="1"/>
  <c r="AJ55" i="32"/>
  <c r="AK55" i="32" s="1"/>
  <c r="AD55" i="32"/>
  <c r="AE55" i="32" s="1"/>
  <c r="X55" i="32"/>
  <c r="Y55" i="32" s="1"/>
  <c r="R55" i="32"/>
  <c r="S55" i="32" s="1"/>
  <c r="L55" i="32"/>
  <c r="M55" i="32" s="1"/>
  <c r="F55" i="32"/>
  <c r="G55" i="32" s="1"/>
  <c r="AD55" i="31"/>
  <c r="AE55" i="31" s="1"/>
  <c r="L55" i="31"/>
  <c r="M55" i="31" s="1"/>
  <c r="C55" i="31"/>
  <c r="D55" i="31" s="1"/>
  <c r="AD55" i="33"/>
  <c r="AE55" i="33" s="1"/>
  <c r="R55" i="33"/>
  <c r="S55" i="33" s="1"/>
  <c r="I55" i="33"/>
  <c r="J55" i="33" s="1"/>
  <c r="I55" i="35"/>
  <c r="J55" i="35" s="1"/>
  <c r="AA55" i="33"/>
  <c r="AB55" i="33" s="1"/>
  <c r="O55" i="33"/>
  <c r="P55" i="33" s="1"/>
  <c r="F55" i="33"/>
  <c r="G55" i="33" s="1"/>
  <c r="AG55" i="32"/>
  <c r="AH55" i="32" s="1"/>
  <c r="AA55" i="32"/>
  <c r="AB55" i="32" s="1"/>
  <c r="U55" i="32"/>
  <c r="V55" i="32" s="1"/>
  <c r="O55" i="32"/>
  <c r="P55" i="32" s="1"/>
  <c r="I55" i="32"/>
  <c r="J55" i="32" s="1"/>
  <c r="C55" i="32"/>
  <c r="D55" i="32" s="1"/>
  <c r="X55" i="31"/>
  <c r="Y55" i="31" s="1"/>
  <c r="O55" i="31"/>
  <c r="P55" i="31" s="1"/>
  <c r="R55" i="31"/>
  <c r="S55" i="31" s="1"/>
  <c r="AG55" i="30"/>
  <c r="AH55" i="30" s="1"/>
  <c r="X55" i="30"/>
  <c r="Y55" i="30" s="1"/>
  <c r="L55" i="30"/>
  <c r="M55" i="30" s="1"/>
  <c r="AG55" i="28"/>
  <c r="AH55" i="28" s="1"/>
  <c r="R55" i="28"/>
  <c r="S55" i="28" s="1"/>
  <c r="I55" i="28"/>
  <c r="J55" i="28" s="1"/>
  <c r="X55" i="27"/>
  <c r="Y55" i="27" s="1"/>
  <c r="R55" i="27"/>
  <c r="S55" i="27" s="1"/>
  <c r="L55" i="27"/>
  <c r="M55" i="27" s="1"/>
  <c r="F55" i="27"/>
  <c r="G55" i="27" s="1"/>
  <c r="X55" i="26"/>
  <c r="Y55" i="26" s="1"/>
  <c r="O55" i="26"/>
  <c r="P55" i="26" s="1"/>
  <c r="AG55" i="25"/>
  <c r="AH55" i="25" s="1"/>
  <c r="X55" i="25"/>
  <c r="Y55" i="25" s="1"/>
  <c r="O55" i="25"/>
  <c r="P55" i="25" s="1"/>
  <c r="F55" i="25"/>
  <c r="G55" i="25" s="1"/>
  <c r="I55" i="31"/>
  <c r="J55" i="31" s="1"/>
  <c r="AD55" i="30"/>
  <c r="AE55" i="30" s="1"/>
  <c r="U55" i="30"/>
  <c r="V55" i="30" s="1"/>
  <c r="I55" i="30"/>
  <c r="J55" i="30" s="1"/>
  <c r="AG55" i="29"/>
  <c r="AH55" i="29" s="1"/>
  <c r="AA55" i="29"/>
  <c r="AB55" i="29" s="1"/>
  <c r="U55" i="29"/>
  <c r="V55" i="29" s="1"/>
  <c r="O55" i="29"/>
  <c r="P55" i="29" s="1"/>
  <c r="I55" i="29"/>
  <c r="J55" i="29" s="1"/>
  <c r="C55" i="29"/>
  <c r="D55" i="29" s="1"/>
  <c r="X55" i="28"/>
  <c r="Y55" i="28" s="1"/>
  <c r="O55" i="28"/>
  <c r="P55" i="28" s="1"/>
  <c r="AG55" i="27"/>
  <c r="AH55" i="27" s="1"/>
  <c r="AD55" i="26"/>
  <c r="AE55" i="26" s="1"/>
  <c r="U55" i="26"/>
  <c r="V55" i="26" s="1"/>
  <c r="F55" i="26"/>
  <c r="G55" i="26" s="1"/>
  <c r="AD55" i="25"/>
  <c r="AE55" i="25" s="1"/>
  <c r="L55" i="25"/>
  <c r="M55" i="25" s="1"/>
  <c r="C55" i="25"/>
  <c r="D55" i="25" s="1"/>
  <c r="AJ55" i="31"/>
  <c r="AK55" i="31" s="1"/>
  <c r="AA55" i="30"/>
  <c r="AB55" i="30" s="1"/>
  <c r="R55" i="30"/>
  <c r="S55" i="30" s="1"/>
  <c r="F55" i="30"/>
  <c r="G55" i="30" s="1"/>
  <c r="AD55" i="28"/>
  <c r="AE55" i="28" s="1"/>
  <c r="U55" i="28"/>
  <c r="V55" i="28" s="1"/>
  <c r="F55" i="28"/>
  <c r="G55" i="28" s="1"/>
  <c r="AD55" i="27"/>
  <c r="AE55" i="27" s="1"/>
  <c r="U55" i="27"/>
  <c r="V55" i="27" s="1"/>
  <c r="O55" i="27"/>
  <c r="P55" i="27" s="1"/>
  <c r="I55" i="27"/>
  <c r="J55" i="27" s="1"/>
  <c r="C55" i="27"/>
  <c r="D55" i="27" s="1"/>
  <c r="AJ55" i="26"/>
  <c r="AK55" i="26" s="1"/>
  <c r="AA55" i="26"/>
  <c r="AB55" i="26" s="1"/>
  <c r="L55" i="26"/>
  <c r="M55" i="26" s="1"/>
  <c r="C55" i="26"/>
  <c r="D55" i="26" s="1"/>
  <c r="U55" i="25"/>
  <c r="V55" i="25" s="1"/>
  <c r="I55" i="25"/>
  <c r="J55" i="25" s="1"/>
  <c r="AA55" i="31"/>
  <c r="AB55" i="31" s="1"/>
  <c r="AJ55" i="30"/>
  <c r="AK55" i="30" s="1"/>
  <c r="O55" i="30"/>
  <c r="P55" i="30" s="1"/>
  <c r="C55" i="30"/>
  <c r="D55" i="30" s="1"/>
  <c r="AJ55" i="29"/>
  <c r="AK55" i="29" s="1"/>
  <c r="AD55" i="29"/>
  <c r="AE55" i="29" s="1"/>
  <c r="X55" i="29"/>
  <c r="Y55" i="29" s="1"/>
  <c r="R55" i="29"/>
  <c r="S55" i="29" s="1"/>
  <c r="L55" i="29"/>
  <c r="M55" i="29" s="1"/>
  <c r="F55" i="29"/>
  <c r="G55" i="29" s="1"/>
  <c r="AJ55" i="28"/>
  <c r="AK55" i="28" s="1"/>
  <c r="AA55" i="28"/>
  <c r="AB55" i="28" s="1"/>
  <c r="L55" i="28"/>
  <c r="M55" i="28" s="1"/>
  <c r="C55" i="28"/>
  <c r="D55" i="28" s="1"/>
  <c r="AJ55" i="27"/>
  <c r="AK55" i="27" s="1"/>
  <c r="AA55" i="27"/>
  <c r="AB55" i="27" s="1"/>
  <c r="AG55" i="26"/>
  <c r="AH55" i="26" s="1"/>
  <c r="AJ55" i="25"/>
  <c r="AK55" i="25" s="1"/>
  <c r="AJ55" i="22"/>
  <c r="AK55" i="22" s="1"/>
  <c r="U55" i="22"/>
  <c r="V55" i="22" s="1"/>
  <c r="L55" i="22"/>
  <c r="M55" i="22" s="1"/>
  <c r="AJ55" i="21"/>
  <c r="AK55" i="21" s="1"/>
  <c r="X55" i="21"/>
  <c r="Y55" i="21" s="1"/>
  <c r="F55" i="21"/>
  <c r="G55" i="21" s="1"/>
  <c r="AA55" i="20"/>
  <c r="AB55" i="20" s="1"/>
  <c r="R55" i="20"/>
  <c r="S55" i="20" s="1"/>
  <c r="I55" i="20"/>
  <c r="J55" i="20" s="1"/>
  <c r="AG55" i="19"/>
  <c r="AH55" i="19" s="1"/>
  <c r="U55" i="19"/>
  <c r="V55" i="19" s="1"/>
  <c r="AA55" i="18"/>
  <c r="AB55" i="18" s="1"/>
  <c r="R55" i="18"/>
  <c r="S55" i="18" s="1"/>
  <c r="I55" i="18"/>
  <c r="J55" i="18" s="1"/>
  <c r="AA55" i="25"/>
  <c r="AB55" i="25" s="1"/>
  <c r="AJ55" i="24"/>
  <c r="AK55" i="24" s="1"/>
  <c r="AD55" i="24"/>
  <c r="AE55" i="24" s="1"/>
  <c r="X55" i="24"/>
  <c r="Y55" i="24" s="1"/>
  <c r="R55" i="24"/>
  <c r="S55" i="24" s="1"/>
  <c r="L55" i="24"/>
  <c r="M55" i="24" s="1"/>
  <c r="F55" i="24"/>
  <c r="G55" i="24" s="1"/>
  <c r="AA55" i="22"/>
  <c r="AB55" i="22" s="1"/>
  <c r="R55" i="22"/>
  <c r="S55" i="22" s="1"/>
  <c r="C55" i="22"/>
  <c r="D55" i="22" s="1"/>
  <c r="AG55" i="21"/>
  <c r="AH55" i="21" s="1"/>
  <c r="U55" i="21"/>
  <c r="V55" i="21" s="1"/>
  <c r="L55" i="21"/>
  <c r="M55" i="21" s="1"/>
  <c r="C55" i="21"/>
  <c r="D55" i="21" s="1"/>
  <c r="AJ55" i="20"/>
  <c r="AK55" i="20" s="1"/>
  <c r="X55" i="20"/>
  <c r="Y55" i="20" s="1"/>
  <c r="O55" i="20"/>
  <c r="P55" i="20" s="1"/>
  <c r="AD55" i="19"/>
  <c r="AE55" i="19" s="1"/>
  <c r="R55" i="19"/>
  <c r="S55" i="19" s="1"/>
  <c r="I55" i="19"/>
  <c r="J55" i="19" s="1"/>
  <c r="AJ55" i="18"/>
  <c r="AK55" i="18" s="1"/>
  <c r="O55" i="18"/>
  <c r="P55" i="18" s="1"/>
  <c r="F55" i="18"/>
  <c r="G55" i="18" s="1"/>
  <c r="R55" i="26"/>
  <c r="S55" i="26" s="1"/>
  <c r="R55" i="25"/>
  <c r="S55" i="25" s="1"/>
  <c r="I55" i="26"/>
  <c r="J55" i="26" s="1"/>
  <c r="AG55" i="24"/>
  <c r="AH55" i="24" s="1"/>
  <c r="AA55" i="24"/>
  <c r="AB55" i="24" s="1"/>
  <c r="U55" i="24"/>
  <c r="V55" i="24" s="1"/>
  <c r="O55" i="24"/>
  <c r="P55" i="24" s="1"/>
  <c r="I55" i="24"/>
  <c r="J55" i="24" s="1"/>
  <c r="C55" i="24"/>
  <c r="D55" i="24" s="1"/>
  <c r="AD55" i="22"/>
  <c r="AE55" i="22" s="1"/>
  <c r="O55" i="22"/>
  <c r="P55" i="22" s="1"/>
  <c r="F55" i="22"/>
  <c r="G55" i="22" s="1"/>
  <c r="AA55" i="21"/>
  <c r="AB55" i="21" s="1"/>
  <c r="O55" i="21"/>
  <c r="P55" i="21" s="1"/>
  <c r="AD55" i="20"/>
  <c r="AE55" i="20" s="1"/>
  <c r="L55" i="20"/>
  <c r="M55" i="20" s="1"/>
  <c r="C55" i="20"/>
  <c r="D55" i="20" s="1"/>
  <c r="X55" i="19"/>
  <c r="Y55" i="19" s="1"/>
  <c r="L55" i="19"/>
  <c r="M55" i="19" s="1"/>
  <c r="C55" i="19"/>
  <c r="D55" i="19" s="1"/>
  <c r="I55" i="22"/>
  <c r="J55" i="22" s="1"/>
  <c r="F55" i="20"/>
  <c r="G55" i="20" s="1"/>
  <c r="F55" i="19"/>
  <c r="G55" i="19" s="1"/>
  <c r="U55" i="18"/>
  <c r="V55" i="18" s="1"/>
  <c r="X55" i="17"/>
  <c r="Y55" i="17" s="1"/>
  <c r="O55" i="17"/>
  <c r="P55" i="17" s="1"/>
  <c r="AJ55" i="16"/>
  <c r="AK55" i="16" s="1"/>
  <c r="X55" i="16"/>
  <c r="Y55" i="16" s="1"/>
  <c r="O55" i="16"/>
  <c r="P55" i="16" s="1"/>
  <c r="C55" i="16"/>
  <c r="D55" i="16" s="1"/>
  <c r="AD55" i="15"/>
  <c r="AE55" i="15" s="1"/>
  <c r="U55" i="15"/>
  <c r="V55" i="15" s="1"/>
  <c r="I55" i="15"/>
  <c r="J55" i="15" s="1"/>
  <c r="AJ55" i="13"/>
  <c r="AK55" i="13" s="1"/>
  <c r="X55" i="13"/>
  <c r="Y55" i="13" s="1"/>
  <c r="L55" i="13"/>
  <c r="M55" i="13" s="1"/>
  <c r="AG55" i="12"/>
  <c r="AH55" i="12" s="1"/>
  <c r="AA55" i="12"/>
  <c r="AB55" i="12" s="1"/>
  <c r="U55" i="12"/>
  <c r="V55" i="12" s="1"/>
  <c r="O55" i="12"/>
  <c r="P55" i="12" s="1"/>
  <c r="I55" i="12"/>
  <c r="J55" i="12" s="1"/>
  <c r="C55" i="12"/>
  <c r="D55" i="12" s="1"/>
  <c r="AA55" i="10"/>
  <c r="AB55" i="10" s="1"/>
  <c r="R55" i="10"/>
  <c r="S55" i="10" s="1"/>
  <c r="I55" i="10"/>
  <c r="J55" i="10" s="1"/>
  <c r="AD55" i="12"/>
  <c r="AE55" i="12" s="1"/>
  <c r="L55" i="12"/>
  <c r="M55" i="12" s="1"/>
  <c r="AG55" i="10"/>
  <c r="AH55" i="10" s="1"/>
  <c r="C55" i="10"/>
  <c r="D55" i="10" s="1"/>
  <c r="AG55" i="22"/>
  <c r="AH55" i="22" s="1"/>
  <c r="AD55" i="21"/>
  <c r="AE55" i="21" s="1"/>
  <c r="AG55" i="20"/>
  <c r="AH55" i="20" s="1"/>
  <c r="AJ55" i="19"/>
  <c r="AK55" i="19" s="1"/>
  <c r="AG55" i="18"/>
  <c r="AH55" i="18" s="1"/>
  <c r="AD55" i="17"/>
  <c r="AE55" i="17" s="1"/>
  <c r="U55" i="17"/>
  <c r="V55" i="17" s="1"/>
  <c r="F55" i="17"/>
  <c r="G55" i="17" s="1"/>
  <c r="AG55" i="16"/>
  <c r="AH55" i="16" s="1"/>
  <c r="L55" i="16"/>
  <c r="M55" i="16" s="1"/>
  <c r="R55" i="15"/>
  <c r="S55" i="15" s="1"/>
  <c r="F55" i="15"/>
  <c r="G55" i="15" s="1"/>
  <c r="AG55" i="13"/>
  <c r="AH55" i="13" s="1"/>
  <c r="U55" i="13"/>
  <c r="V55" i="13" s="1"/>
  <c r="I55" i="13"/>
  <c r="J55" i="13" s="1"/>
  <c r="AJ56" i="11"/>
  <c r="AK56" i="11" s="1"/>
  <c r="AD56" i="11"/>
  <c r="AE56" i="11" s="1"/>
  <c r="X56" i="11"/>
  <c r="Y56" i="11" s="1"/>
  <c r="R56" i="11"/>
  <c r="S56" i="11" s="1"/>
  <c r="L56" i="11"/>
  <c r="M56" i="11" s="1"/>
  <c r="F56" i="11"/>
  <c r="G56" i="11" s="1"/>
  <c r="AJ55" i="10"/>
  <c r="AK55" i="10" s="1"/>
  <c r="O55" i="10"/>
  <c r="P55" i="10" s="1"/>
  <c r="F55" i="10"/>
  <c r="G55" i="10" s="1"/>
  <c r="AG55" i="9"/>
  <c r="AH55" i="9" s="1"/>
  <c r="AA55" i="9"/>
  <c r="AB55" i="9" s="1"/>
  <c r="U55" i="9"/>
  <c r="V55" i="9" s="1"/>
  <c r="O55" i="9"/>
  <c r="P55" i="9" s="1"/>
  <c r="I55" i="9"/>
  <c r="J55" i="9" s="1"/>
  <c r="C55" i="9"/>
  <c r="D55" i="9" s="1"/>
  <c r="AJ55" i="12"/>
  <c r="AK55" i="12" s="1"/>
  <c r="R55" i="12"/>
  <c r="S55" i="12" s="1"/>
  <c r="F55" i="12"/>
  <c r="G55" i="12" s="1"/>
  <c r="X55" i="22"/>
  <c r="Y55" i="22" s="1"/>
  <c r="R55" i="21"/>
  <c r="S55" i="21" s="1"/>
  <c r="U55" i="20"/>
  <c r="V55" i="20" s="1"/>
  <c r="AA55" i="19"/>
  <c r="AB55" i="19" s="1"/>
  <c r="AD55" i="18"/>
  <c r="AE55" i="18" s="1"/>
  <c r="L55" i="18"/>
  <c r="M55" i="18" s="1"/>
  <c r="AJ55" i="17"/>
  <c r="AK55" i="17" s="1"/>
  <c r="AA55" i="17"/>
  <c r="AB55" i="17" s="1"/>
  <c r="L55" i="17"/>
  <c r="M55" i="17" s="1"/>
  <c r="C55" i="17"/>
  <c r="D55" i="17" s="1"/>
  <c r="AD55" i="16"/>
  <c r="AE55" i="16" s="1"/>
  <c r="U55" i="16"/>
  <c r="V55" i="16" s="1"/>
  <c r="I55" i="16"/>
  <c r="J55" i="16" s="1"/>
  <c r="AJ55" i="15"/>
  <c r="AK55" i="15" s="1"/>
  <c r="AA55" i="15"/>
  <c r="AB55" i="15" s="1"/>
  <c r="O55" i="15"/>
  <c r="P55" i="15" s="1"/>
  <c r="AD55" i="13"/>
  <c r="AE55" i="13" s="1"/>
  <c r="R55" i="13"/>
  <c r="S55" i="13" s="1"/>
  <c r="F55" i="13"/>
  <c r="G55" i="13" s="1"/>
  <c r="X55" i="12"/>
  <c r="Y55" i="12" s="1"/>
  <c r="X55" i="10"/>
  <c r="Y55" i="10" s="1"/>
  <c r="O55" i="19"/>
  <c r="P55" i="19" s="1"/>
  <c r="C55" i="18"/>
  <c r="D55" i="18" s="1"/>
  <c r="R55" i="17"/>
  <c r="S55" i="17" s="1"/>
  <c r="AA55" i="16"/>
  <c r="AB55" i="16" s="1"/>
  <c r="C55" i="15"/>
  <c r="D55" i="15" s="1"/>
  <c r="O55" i="13"/>
  <c r="P55" i="13" s="1"/>
  <c r="AG56" i="11"/>
  <c r="AH56" i="11" s="1"/>
  <c r="I56" i="11"/>
  <c r="J56" i="11" s="1"/>
  <c r="U55" i="10"/>
  <c r="V55" i="10" s="1"/>
  <c r="AJ55" i="9"/>
  <c r="AK55" i="9" s="1"/>
  <c r="L55" i="9"/>
  <c r="M55" i="9" s="1"/>
  <c r="O56" i="11"/>
  <c r="P56" i="11" s="1"/>
  <c r="I55" i="17"/>
  <c r="J55" i="17" s="1"/>
  <c r="R55" i="16"/>
  <c r="S55" i="16" s="1"/>
  <c r="AG55" i="15"/>
  <c r="AH55" i="15" s="1"/>
  <c r="C55" i="13"/>
  <c r="D55" i="13" s="1"/>
  <c r="AA56" i="11"/>
  <c r="AB56" i="11" s="1"/>
  <c r="C56" i="11"/>
  <c r="D56" i="11" s="1"/>
  <c r="L55" i="10"/>
  <c r="M55" i="10" s="1"/>
  <c r="AD55" i="9"/>
  <c r="AE55" i="9" s="1"/>
  <c r="F55" i="9"/>
  <c r="G55" i="9" s="1"/>
  <c r="AA55" i="13"/>
  <c r="AB55" i="13" s="1"/>
  <c r="AD55" i="10"/>
  <c r="AE55" i="10" s="1"/>
  <c r="R55" i="9"/>
  <c r="S55" i="9" s="1"/>
  <c r="AG55" i="17"/>
  <c r="AH55" i="17" s="1"/>
  <c r="F55" i="16"/>
  <c r="G55" i="16" s="1"/>
  <c r="X55" i="15"/>
  <c r="Y55" i="15" s="1"/>
  <c r="U56" i="11"/>
  <c r="V56" i="11" s="1"/>
  <c r="X55" i="9"/>
  <c r="Y55" i="9" s="1"/>
  <c r="I55" i="21"/>
  <c r="J55" i="21" s="1"/>
  <c r="X55" i="18"/>
  <c r="Y55" i="18" s="1"/>
  <c r="L55" i="15"/>
  <c r="M55" i="15" s="1"/>
  <c r="AG48" i="48"/>
  <c r="AH48" i="48" s="1"/>
  <c r="AA48" i="48"/>
  <c r="AB48" i="48" s="1"/>
  <c r="U48" i="48"/>
  <c r="V48" i="48" s="1"/>
  <c r="O48" i="48"/>
  <c r="P48" i="48" s="1"/>
  <c r="I48" i="48"/>
  <c r="J48" i="48" s="1"/>
  <c r="C48" i="48"/>
  <c r="D48" i="48" s="1"/>
  <c r="AG48" i="47"/>
  <c r="AH48" i="47" s="1"/>
  <c r="L48" i="47"/>
  <c r="M48" i="47" s="1"/>
  <c r="C48" i="47"/>
  <c r="D48" i="47" s="1"/>
  <c r="AD48" i="48"/>
  <c r="AE48" i="48" s="1"/>
  <c r="R48" i="48"/>
  <c r="S48" i="48" s="1"/>
  <c r="F48" i="48"/>
  <c r="G48" i="48" s="1"/>
  <c r="AD48" i="47"/>
  <c r="AE48" i="47" s="1"/>
  <c r="U48" i="47"/>
  <c r="V48" i="47" s="1"/>
  <c r="L48" i="48"/>
  <c r="M48" i="48" s="1"/>
  <c r="AA48" i="47"/>
  <c r="AB48" i="47" s="1"/>
  <c r="I48" i="47"/>
  <c r="J48" i="47" s="1"/>
  <c r="X48" i="47"/>
  <c r="Y48" i="47" s="1"/>
  <c r="F48" i="47"/>
  <c r="G48" i="47" s="1"/>
  <c r="AG48" i="46"/>
  <c r="AH48" i="46" s="1"/>
  <c r="R48" i="46"/>
  <c r="S48" i="46" s="1"/>
  <c r="I48" i="46"/>
  <c r="J48" i="46" s="1"/>
  <c r="AJ48" i="48"/>
  <c r="AK48" i="48" s="1"/>
  <c r="AJ48" i="47"/>
  <c r="AK48" i="47" s="1"/>
  <c r="R48" i="47"/>
  <c r="S48" i="47" s="1"/>
  <c r="X48" i="46"/>
  <c r="Y48" i="46" s="1"/>
  <c r="O48" i="46"/>
  <c r="P48" i="46" s="1"/>
  <c r="X48" i="48"/>
  <c r="Y48" i="48" s="1"/>
  <c r="AD48" i="46"/>
  <c r="AE48" i="46" s="1"/>
  <c r="AA48" i="46"/>
  <c r="AB48" i="46" s="1"/>
  <c r="L48" i="46"/>
  <c r="M48" i="46" s="1"/>
  <c r="U48" i="46"/>
  <c r="V48" i="46" s="1"/>
  <c r="F48" i="46"/>
  <c r="G48" i="46" s="1"/>
  <c r="O48" i="47"/>
  <c r="P48" i="47" s="1"/>
  <c r="AJ48" i="46"/>
  <c r="AK48" i="46" s="1"/>
  <c r="C48" i="46"/>
  <c r="D48" i="46" s="1"/>
  <c r="U48" i="45"/>
  <c r="V48" i="45" s="1"/>
  <c r="L48" i="45"/>
  <c r="M48" i="45" s="1"/>
  <c r="C48" i="45"/>
  <c r="D48" i="45" s="1"/>
  <c r="AD48" i="44"/>
  <c r="AE48" i="44" s="1"/>
  <c r="R48" i="44"/>
  <c r="S48" i="44" s="1"/>
  <c r="F48" i="44"/>
  <c r="G48" i="44" s="1"/>
  <c r="AD48" i="45"/>
  <c r="AE48" i="45" s="1"/>
  <c r="I48" i="45"/>
  <c r="J48" i="45" s="1"/>
  <c r="AA48" i="44"/>
  <c r="AB48" i="44" s="1"/>
  <c r="O48" i="44"/>
  <c r="P48" i="44" s="1"/>
  <c r="C48" i="44"/>
  <c r="D48" i="44" s="1"/>
  <c r="AJ48" i="45"/>
  <c r="AK48" i="45" s="1"/>
  <c r="AA48" i="45"/>
  <c r="AB48" i="45" s="1"/>
  <c r="R48" i="45"/>
  <c r="S48" i="45" s="1"/>
  <c r="AJ48" i="44"/>
  <c r="AK48" i="44" s="1"/>
  <c r="X48" i="44"/>
  <c r="Y48" i="44" s="1"/>
  <c r="L48" i="44"/>
  <c r="M48" i="44" s="1"/>
  <c r="AG48" i="45"/>
  <c r="AH48" i="45" s="1"/>
  <c r="X48" i="45"/>
  <c r="Y48" i="45" s="1"/>
  <c r="O48" i="45"/>
  <c r="P48" i="45" s="1"/>
  <c r="F48" i="45"/>
  <c r="G48" i="45" s="1"/>
  <c r="AG48" i="44"/>
  <c r="AH48" i="44" s="1"/>
  <c r="U48" i="44"/>
  <c r="V48" i="44" s="1"/>
  <c r="I48" i="44"/>
  <c r="J48" i="44" s="1"/>
  <c r="AJ48" i="42"/>
  <c r="AK48" i="42" s="1"/>
  <c r="X48" i="42"/>
  <c r="Y48" i="42" s="1"/>
  <c r="L48" i="42"/>
  <c r="M48" i="42" s="1"/>
  <c r="AG48" i="43"/>
  <c r="AH48" i="43" s="1"/>
  <c r="AA48" i="43"/>
  <c r="AB48" i="43" s="1"/>
  <c r="U48" i="43"/>
  <c r="V48" i="43" s="1"/>
  <c r="O48" i="43"/>
  <c r="P48" i="43" s="1"/>
  <c r="I48" i="43"/>
  <c r="J48" i="43" s="1"/>
  <c r="C48" i="43"/>
  <c r="D48" i="43" s="1"/>
  <c r="AG48" i="42"/>
  <c r="AH48" i="42" s="1"/>
  <c r="U48" i="42"/>
  <c r="V48" i="42" s="1"/>
  <c r="I48" i="42"/>
  <c r="J48" i="42" s="1"/>
  <c r="AG48" i="41"/>
  <c r="AH48" i="41" s="1"/>
  <c r="AA48" i="41"/>
  <c r="AB48" i="41" s="1"/>
  <c r="U48" i="41"/>
  <c r="V48" i="41" s="1"/>
  <c r="O48" i="41"/>
  <c r="P48" i="41" s="1"/>
  <c r="I48" i="41"/>
  <c r="J48" i="41" s="1"/>
  <c r="C48" i="41"/>
  <c r="D48" i="41" s="1"/>
  <c r="AD48" i="42"/>
  <c r="AE48" i="42" s="1"/>
  <c r="R48" i="42"/>
  <c r="S48" i="42" s="1"/>
  <c r="F48" i="42"/>
  <c r="G48" i="42" s="1"/>
  <c r="AJ48" i="43"/>
  <c r="AK48" i="43" s="1"/>
  <c r="AD48" i="43"/>
  <c r="AE48" i="43" s="1"/>
  <c r="X48" i="43"/>
  <c r="Y48" i="43" s="1"/>
  <c r="R48" i="43"/>
  <c r="S48" i="43" s="1"/>
  <c r="L48" i="43"/>
  <c r="M48" i="43" s="1"/>
  <c r="F48" i="43"/>
  <c r="G48" i="43" s="1"/>
  <c r="AA48" i="42"/>
  <c r="AB48" i="42" s="1"/>
  <c r="X48" i="41"/>
  <c r="Y48" i="41" s="1"/>
  <c r="AJ48" i="40"/>
  <c r="AK48" i="40" s="1"/>
  <c r="U48" i="40"/>
  <c r="V48" i="40" s="1"/>
  <c r="L48" i="40"/>
  <c r="M48" i="40" s="1"/>
  <c r="AJ48" i="39"/>
  <c r="AK48" i="39" s="1"/>
  <c r="AD48" i="39"/>
  <c r="AE48" i="39" s="1"/>
  <c r="X48" i="39"/>
  <c r="Y48" i="39" s="1"/>
  <c r="R48" i="39"/>
  <c r="S48" i="39" s="1"/>
  <c r="L48" i="39"/>
  <c r="M48" i="39" s="1"/>
  <c r="F48" i="39"/>
  <c r="G48" i="39" s="1"/>
  <c r="AJ48" i="38"/>
  <c r="AK48" i="38" s="1"/>
  <c r="AA48" i="38"/>
  <c r="AB48" i="38" s="1"/>
  <c r="O48" i="38"/>
  <c r="P48" i="38" s="1"/>
  <c r="F48" i="38"/>
  <c r="G48" i="38" s="1"/>
  <c r="O48" i="42"/>
  <c r="P48" i="42" s="1"/>
  <c r="R48" i="41"/>
  <c r="S48" i="41" s="1"/>
  <c r="AA48" i="40"/>
  <c r="AB48" i="40" s="1"/>
  <c r="R48" i="40"/>
  <c r="S48" i="40" s="1"/>
  <c r="C48" i="40"/>
  <c r="D48" i="40" s="1"/>
  <c r="X48" i="38"/>
  <c r="Y48" i="38" s="1"/>
  <c r="L48" i="38"/>
  <c r="M48" i="38" s="1"/>
  <c r="C48" i="38"/>
  <c r="D48" i="38" s="1"/>
  <c r="C48" i="42"/>
  <c r="D48" i="42" s="1"/>
  <c r="AJ48" i="41"/>
  <c r="AK48" i="41" s="1"/>
  <c r="L48" i="41"/>
  <c r="M48" i="41" s="1"/>
  <c r="AG48" i="40"/>
  <c r="AH48" i="40" s="1"/>
  <c r="X48" i="40"/>
  <c r="Y48" i="40" s="1"/>
  <c r="I48" i="40"/>
  <c r="J48" i="40" s="1"/>
  <c r="AG48" i="39"/>
  <c r="AH48" i="39" s="1"/>
  <c r="AA48" i="39"/>
  <c r="AB48" i="39" s="1"/>
  <c r="U48" i="39"/>
  <c r="V48" i="39" s="1"/>
  <c r="O48" i="39"/>
  <c r="P48" i="39" s="1"/>
  <c r="I48" i="39"/>
  <c r="J48" i="39" s="1"/>
  <c r="C48" i="39"/>
  <c r="D48" i="39" s="1"/>
  <c r="AG48" i="38"/>
  <c r="AH48" i="38" s="1"/>
  <c r="U48" i="38"/>
  <c r="V48" i="38" s="1"/>
  <c r="AD48" i="41"/>
  <c r="AE48" i="41" s="1"/>
  <c r="F48" i="41"/>
  <c r="G48" i="41" s="1"/>
  <c r="AD48" i="40"/>
  <c r="AE48" i="40" s="1"/>
  <c r="O48" i="40"/>
  <c r="P48" i="40" s="1"/>
  <c r="F48" i="40"/>
  <c r="G48" i="40" s="1"/>
  <c r="AD48" i="38"/>
  <c r="AE48" i="38" s="1"/>
  <c r="R48" i="38"/>
  <c r="S48" i="38" s="1"/>
  <c r="I48" i="38"/>
  <c r="J48" i="38" s="1"/>
  <c r="AA48" i="37"/>
  <c r="AB48" i="37" s="1"/>
  <c r="F48" i="37"/>
  <c r="G48" i="37" s="1"/>
  <c r="AG48" i="36"/>
  <c r="AH48" i="36" s="1"/>
  <c r="AA48" i="36"/>
  <c r="AB48" i="36" s="1"/>
  <c r="U48" i="36"/>
  <c r="V48" i="36" s="1"/>
  <c r="O48" i="36"/>
  <c r="P48" i="36" s="1"/>
  <c r="I48" i="36"/>
  <c r="J48" i="36" s="1"/>
  <c r="C48" i="36"/>
  <c r="D48" i="36" s="1"/>
  <c r="AG48" i="35"/>
  <c r="AH48" i="35" s="1"/>
  <c r="X48" i="35"/>
  <c r="Y48" i="35" s="1"/>
  <c r="O48" i="35"/>
  <c r="P48" i="35" s="1"/>
  <c r="F48" i="35"/>
  <c r="G48" i="35" s="1"/>
  <c r="AD48" i="34"/>
  <c r="AE48" i="34" s="1"/>
  <c r="U48" i="34"/>
  <c r="V48" i="34" s="1"/>
  <c r="F48" i="34"/>
  <c r="G48" i="34" s="1"/>
  <c r="AJ48" i="37"/>
  <c r="AK48" i="37" s="1"/>
  <c r="X48" i="37"/>
  <c r="Y48" i="37" s="1"/>
  <c r="O48" i="37"/>
  <c r="P48" i="37" s="1"/>
  <c r="C48" i="37"/>
  <c r="D48" i="37" s="1"/>
  <c r="AG48" i="37"/>
  <c r="AH48" i="37" s="1"/>
  <c r="U48" i="37"/>
  <c r="V48" i="37" s="1"/>
  <c r="L48" i="37"/>
  <c r="M48" i="37" s="1"/>
  <c r="AJ48" i="36"/>
  <c r="AK48" i="36" s="1"/>
  <c r="AD48" i="36"/>
  <c r="AE48" i="36" s="1"/>
  <c r="X48" i="36"/>
  <c r="Y48" i="36" s="1"/>
  <c r="R48" i="36"/>
  <c r="S48" i="36" s="1"/>
  <c r="L48" i="36"/>
  <c r="M48" i="36" s="1"/>
  <c r="F48" i="36"/>
  <c r="G48" i="36" s="1"/>
  <c r="AD48" i="35"/>
  <c r="AE48" i="35" s="1"/>
  <c r="I48" i="35"/>
  <c r="J48" i="35" s="1"/>
  <c r="AG48" i="34"/>
  <c r="AH48" i="34" s="1"/>
  <c r="R48" i="34"/>
  <c r="S48" i="34" s="1"/>
  <c r="I48" i="34"/>
  <c r="J48" i="34" s="1"/>
  <c r="AD48" i="37"/>
  <c r="AE48" i="37" s="1"/>
  <c r="R48" i="37"/>
  <c r="S48" i="37" s="1"/>
  <c r="I48" i="37"/>
  <c r="J48" i="37" s="1"/>
  <c r="AJ48" i="35"/>
  <c r="AK48" i="35" s="1"/>
  <c r="AA48" i="35"/>
  <c r="AB48" i="35" s="1"/>
  <c r="R48" i="35"/>
  <c r="S48" i="35" s="1"/>
  <c r="X48" i="34"/>
  <c r="Y48" i="34" s="1"/>
  <c r="O48" i="34"/>
  <c r="P48" i="34" s="1"/>
  <c r="U48" i="35"/>
  <c r="V48" i="35" s="1"/>
  <c r="AD48" i="33"/>
  <c r="AE48" i="33" s="1"/>
  <c r="U48" i="33"/>
  <c r="V48" i="33" s="1"/>
  <c r="I48" i="33"/>
  <c r="J48" i="33" s="1"/>
  <c r="AG48" i="31"/>
  <c r="AH48" i="31" s="1"/>
  <c r="R48" i="31"/>
  <c r="S48" i="31" s="1"/>
  <c r="I48" i="31"/>
  <c r="J48" i="31" s="1"/>
  <c r="L48" i="35"/>
  <c r="M48" i="35" s="1"/>
  <c r="L48" i="34"/>
  <c r="M48" i="34" s="1"/>
  <c r="AA48" i="33"/>
  <c r="AB48" i="33" s="1"/>
  <c r="R48" i="33"/>
  <c r="S48" i="33" s="1"/>
  <c r="F48" i="33"/>
  <c r="G48" i="33" s="1"/>
  <c r="AJ48" i="32"/>
  <c r="AK48" i="32" s="1"/>
  <c r="AD48" i="32"/>
  <c r="AE48" i="32" s="1"/>
  <c r="X48" i="32"/>
  <c r="Y48" i="32" s="1"/>
  <c r="R48" i="32"/>
  <c r="S48" i="32" s="1"/>
  <c r="L48" i="32"/>
  <c r="M48" i="32" s="1"/>
  <c r="F48" i="32"/>
  <c r="G48" i="32" s="1"/>
  <c r="X48" i="31"/>
  <c r="Y48" i="31" s="1"/>
  <c r="O48" i="31"/>
  <c r="P48" i="31" s="1"/>
  <c r="C48" i="35"/>
  <c r="D48" i="35" s="1"/>
  <c r="AJ48" i="34"/>
  <c r="AK48" i="34" s="1"/>
  <c r="C48" i="34"/>
  <c r="D48" i="34" s="1"/>
  <c r="AJ48" i="33"/>
  <c r="AK48" i="33" s="1"/>
  <c r="O48" i="33"/>
  <c r="P48" i="33" s="1"/>
  <c r="C48" i="33"/>
  <c r="D48" i="33" s="1"/>
  <c r="AA48" i="34"/>
  <c r="AB48" i="34" s="1"/>
  <c r="AG48" i="33"/>
  <c r="AH48" i="33" s="1"/>
  <c r="X48" i="33"/>
  <c r="Y48" i="33" s="1"/>
  <c r="L48" i="33"/>
  <c r="M48" i="33" s="1"/>
  <c r="AG48" i="32"/>
  <c r="AH48" i="32" s="1"/>
  <c r="AA48" i="32"/>
  <c r="AB48" i="32" s="1"/>
  <c r="U48" i="32"/>
  <c r="V48" i="32" s="1"/>
  <c r="O48" i="32"/>
  <c r="P48" i="32" s="1"/>
  <c r="I48" i="32"/>
  <c r="J48" i="32" s="1"/>
  <c r="C48" i="32"/>
  <c r="D48" i="32" s="1"/>
  <c r="AJ48" i="31"/>
  <c r="AK48" i="31" s="1"/>
  <c r="AA48" i="31"/>
  <c r="AB48" i="31" s="1"/>
  <c r="L48" i="31"/>
  <c r="M48" i="31" s="1"/>
  <c r="C48" i="31"/>
  <c r="D48" i="31" s="1"/>
  <c r="AJ48" i="30"/>
  <c r="AK48" i="30" s="1"/>
  <c r="X48" i="30"/>
  <c r="Y48" i="30" s="1"/>
  <c r="C48" i="30"/>
  <c r="D48" i="30" s="1"/>
  <c r="AD48" i="28"/>
  <c r="AE48" i="28" s="1"/>
  <c r="U48" i="28"/>
  <c r="V48" i="28" s="1"/>
  <c r="F48" i="28"/>
  <c r="G48" i="28" s="1"/>
  <c r="AJ48" i="27"/>
  <c r="AK48" i="27" s="1"/>
  <c r="AD48" i="27"/>
  <c r="AE48" i="27" s="1"/>
  <c r="X48" i="27"/>
  <c r="Y48" i="27" s="1"/>
  <c r="R48" i="27"/>
  <c r="S48" i="27" s="1"/>
  <c r="L48" i="27"/>
  <c r="M48" i="27" s="1"/>
  <c r="F48" i="27"/>
  <c r="G48" i="27" s="1"/>
  <c r="AJ48" i="26"/>
  <c r="AK48" i="26" s="1"/>
  <c r="O48" i="26"/>
  <c r="P48" i="26" s="1"/>
  <c r="C48" i="26"/>
  <c r="D48" i="26" s="1"/>
  <c r="F48" i="31"/>
  <c r="G48" i="31" s="1"/>
  <c r="AG48" i="30"/>
  <c r="AH48" i="30" s="1"/>
  <c r="U48" i="30"/>
  <c r="V48" i="30" s="1"/>
  <c r="L48" i="30"/>
  <c r="M48" i="30" s="1"/>
  <c r="AG48" i="29"/>
  <c r="AH48" i="29" s="1"/>
  <c r="AA48" i="29"/>
  <c r="AB48" i="29" s="1"/>
  <c r="U48" i="29"/>
  <c r="V48" i="29" s="1"/>
  <c r="O48" i="29"/>
  <c r="P48" i="29" s="1"/>
  <c r="I48" i="29"/>
  <c r="J48" i="29" s="1"/>
  <c r="C48" i="29"/>
  <c r="D48" i="29" s="1"/>
  <c r="AJ48" i="28"/>
  <c r="AK48" i="28" s="1"/>
  <c r="AA48" i="28"/>
  <c r="AB48" i="28" s="1"/>
  <c r="L48" i="28"/>
  <c r="M48" i="28" s="1"/>
  <c r="C48" i="28"/>
  <c r="D48" i="28" s="1"/>
  <c r="AG48" i="26"/>
  <c r="AH48" i="26" s="1"/>
  <c r="X48" i="26"/>
  <c r="Y48" i="26" s="1"/>
  <c r="L48" i="26"/>
  <c r="M48" i="26" s="1"/>
  <c r="X48" i="25"/>
  <c r="Y48" i="25" s="1"/>
  <c r="O48" i="25"/>
  <c r="P48" i="25" s="1"/>
  <c r="AD48" i="31"/>
  <c r="AE48" i="31" s="1"/>
  <c r="AD48" i="30"/>
  <c r="AE48" i="30" s="1"/>
  <c r="R48" i="30"/>
  <c r="S48" i="30" s="1"/>
  <c r="I48" i="30"/>
  <c r="J48" i="30" s="1"/>
  <c r="AG48" i="28"/>
  <c r="AH48" i="28" s="1"/>
  <c r="R48" i="28"/>
  <c r="S48" i="28" s="1"/>
  <c r="I48" i="28"/>
  <c r="J48" i="28" s="1"/>
  <c r="AG48" i="27"/>
  <c r="AH48" i="27" s="1"/>
  <c r="AA48" i="27"/>
  <c r="AB48" i="27" s="1"/>
  <c r="U48" i="27"/>
  <c r="V48" i="27" s="1"/>
  <c r="O48" i="27"/>
  <c r="P48" i="27" s="1"/>
  <c r="I48" i="27"/>
  <c r="J48" i="27" s="1"/>
  <c r="C48" i="27"/>
  <c r="D48" i="27" s="1"/>
  <c r="AD48" i="26"/>
  <c r="AE48" i="26" s="1"/>
  <c r="U48" i="26"/>
  <c r="V48" i="26" s="1"/>
  <c r="I48" i="26"/>
  <c r="J48" i="26" s="1"/>
  <c r="AD48" i="25"/>
  <c r="AE48" i="25" s="1"/>
  <c r="U48" i="25"/>
  <c r="V48" i="25" s="1"/>
  <c r="F48" i="25"/>
  <c r="G48" i="25" s="1"/>
  <c r="U48" i="31"/>
  <c r="V48" i="31" s="1"/>
  <c r="AA48" i="30"/>
  <c r="AB48" i="30" s="1"/>
  <c r="O48" i="30"/>
  <c r="P48" i="30" s="1"/>
  <c r="F48" i="30"/>
  <c r="G48" i="30" s="1"/>
  <c r="AJ48" i="29"/>
  <c r="AK48" i="29" s="1"/>
  <c r="AD48" i="29"/>
  <c r="AE48" i="29" s="1"/>
  <c r="X48" i="29"/>
  <c r="Y48" i="29" s="1"/>
  <c r="R48" i="29"/>
  <c r="S48" i="29" s="1"/>
  <c r="L48" i="29"/>
  <c r="M48" i="29" s="1"/>
  <c r="F48" i="29"/>
  <c r="G48" i="29" s="1"/>
  <c r="X48" i="28"/>
  <c r="Y48" i="28" s="1"/>
  <c r="O48" i="28"/>
  <c r="P48" i="28" s="1"/>
  <c r="AA48" i="26"/>
  <c r="AB48" i="26" s="1"/>
  <c r="AA48" i="25"/>
  <c r="AB48" i="25" s="1"/>
  <c r="L48" i="25"/>
  <c r="M48" i="25" s="1"/>
  <c r="AJ48" i="22"/>
  <c r="AK48" i="22" s="1"/>
  <c r="AA48" i="22"/>
  <c r="AB48" i="22" s="1"/>
  <c r="L48" i="22"/>
  <c r="M48" i="22" s="1"/>
  <c r="C48" i="22"/>
  <c r="D48" i="22" s="1"/>
  <c r="AG48" i="21"/>
  <c r="AH48" i="21" s="1"/>
  <c r="X48" i="21"/>
  <c r="Y48" i="21" s="1"/>
  <c r="O48" i="21"/>
  <c r="P48" i="21" s="1"/>
  <c r="C48" i="21"/>
  <c r="D48" i="21" s="1"/>
  <c r="AG48" i="20"/>
  <c r="AH48" i="20" s="1"/>
  <c r="X48" i="20"/>
  <c r="Y48" i="20" s="1"/>
  <c r="O48" i="20"/>
  <c r="P48" i="20" s="1"/>
  <c r="AG48" i="19"/>
  <c r="AH48" i="19" s="1"/>
  <c r="X48" i="19"/>
  <c r="Y48" i="19" s="1"/>
  <c r="I48" i="19"/>
  <c r="J48" i="19" s="1"/>
  <c r="R48" i="26"/>
  <c r="S48" i="26" s="1"/>
  <c r="I48" i="25"/>
  <c r="J48" i="25" s="1"/>
  <c r="AJ48" i="24"/>
  <c r="AK48" i="24" s="1"/>
  <c r="AD48" i="24"/>
  <c r="AE48" i="24" s="1"/>
  <c r="X48" i="24"/>
  <c r="Y48" i="24" s="1"/>
  <c r="R48" i="24"/>
  <c r="S48" i="24" s="1"/>
  <c r="L48" i="24"/>
  <c r="M48" i="24" s="1"/>
  <c r="F48" i="24"/>
  <c r="G48" i="24" s="1"/>
  <c r="AG48" i="22"/>
  <c r="AH48" i="22" s="1"/>
  <c r="R48" i="22"/>
  <c r="S48" i="22" s="1"/>
  <c r="I48" i="22"/>
  <c r="J48" i="22" s="1"/>
  <c r="AD48" i="21"/>
  <c r="AE48" i="21" s="1"/>
  <c r="U48" i="21"/>
  <c r="V48" i="21" s="1"/>
  <c r="L48" i="21"/>
  <c r="M48" i="21" s="1"/>
  <c r="U48" i="20"/>
  <c r="V48" i="20" s="1"/>
  <c r="F48" i="20"/>
  <c r="G48" i="20" s="1"/>
  <c r="AD48" i="19"/>
  <c r="AE48" i="19" s="1"/>
  <c r="O48" i="19"/>
  <c r="P48" i="19" s="1"/>
  <c r="F48" i="19"/>
  <c r="G48" i="19" s="1"/>
  <c r="F48" i="26"/>
  <c r="G48" i="26" s="1"/>
  <c r="AJ48" i="25"/>
  <c r="AK48" i="25" s="1"/>
  <c r="C48" i="25"/>
  <c r="D48" i="25" s="1"/>
  <c r="AG48" i="25"/>
  <c r="AH48" i="25" s="1"/>
  <c r="R48" i="25"/>
  <c r="S48" i="25" s="1"/>
  <c r="AG48" i="24"/>
  <c r="AH48" i="24" s="1"/>
  <c r="AA48" i="24"/>
  <c r="AB48" i="24" s="1"/>
  <c r="U48" i="24"/>
  <c r="V48" i="24" s="1"/>
  <c r="O48" i="24"/>
  <c r="P48" i="24" s="1"/>
  <c r="I48" i="24"/>
  <c r="J48" i="24" s="1"/>
  <c r="C48" i="24"/>
  <c r="D48" i="24" s="1"/>
  <c r="AD48" i="22"/>
  <c r="AE48" i="22" s="1"/>
  <c r="U48" i="22"/>
  <c r="V48" i="22" s="1"/>
  <c r="F48" i="22"/>
  <c r="G48" i="22" s="1"/>
  <c r="AJ48" i="21"/>
  <c r="AK48" i="21" s="1"/>
  <c r="R48" i="21"/>
  <c r="S48" i="21" s="1"/>
  <c r="F48" i="21"/>
  <c r="G48" i="21" s="1"/>
  <c r="AJ48" i="20"/>
  <c r="AK48" i="20" s="1"/>
  <c r="AA48" i="20"/>
  <c r="AB48" i="20" s="1"/>
  <c r="R48" i="20"/>
  <c r="S48" i="20" s="1"/>
  <c r="I48" i="20"/>
  <c r="J48" i="20" s="1"/>
  <c r="AA48" i="19"/>
  <c r="AB48" i="19" s="1"/>
  <c r="R48" i="19"/>
  <c r="S48" i="19" s="1"/>
  <c r="C48" i="19"/>
  <c r="D48" i="19" s="1"/>
  <c r="I48" i="21"/>
  <c r="J48" i="21" s="1"/>
  <c r="AD48" i="20"/>
  <c r="AE48" i="20" s="1"/>
  <c r="AJ48" i="18"/>
  <c r="AK48" i="18" s="1"/>
  <c r="O48" i="18"/>
  <c r="P48" i="18" s="1"/>
  <c r="F48" i="18"/>
  <c r="G48" i="18" s="1"/>
  <c r="AD48" i="17"/>
  <c r="AE48" i="17" s="1"/>
  <c r="U48" i="17"/>
  <c r="V48" i="17" s="1"/>
  <c r="L48" i="17"/>
  <c r="M48" i="17" s="1"/>
  <c r="C48" i="17"/>
  <c r="D48" i="17" s="1"/>
  <c r="AJ48" i="16"/>
  <c r="AK48" i="16" s="1"/>
  <c r="AA48" i="16"/>
  <c r="AB48" i="16" s="1"/>
  <c r="I48" i="16"/>
  <c r="J48" i="16" s="1"/>
  <c r="AD48" i="15"/>
  <c r="AE48" i="15" s="1"/>
  <c r="R48" i="15"/>
  <c r="S48" i="15" s="1"/>
  <c r="I48" i="15"/>
  <c r="J48" i="15" s="1"/>
  <c r="AJ48" i="13"/>
  <c r="AK48" i="13" s="1"/>
  <c r="X48" i="13"/>
  <c r="Y48" i="13" s="1"/>
  <c r="L48" i="13"/>
  <c r="M48" i="13" s="1"/>
  <c r="AJ48" i="12"/>
  <c r="AK48" i="12" s="1"/>
  <c r="U48" i="12"/>
  <c r="V48" i="12" s="1"/>
  <c r="L48" i="12"/>
  <c r="M48" i="12" s="1"/>
  <c r="AG48" i="10"/>
  <c r="AH48" i="10" s="1"/>
  <c r="U48" i="10"/>
  <c r="V48" i="10" s="1"/>
  <c r="I48" i="10"/>
  <c r="J48" i="10" s="1"/>
  <c r="AG48" i="12"/>
  <c r="AH48" i="12" s="1"/>
  <c r="C48" i="10"/>
  <c r="D48" i="10" s="1"/>
  <c r="X48" i="22"/>
  <c r="Y48" i="22" s="1"/>
  <c r="U48" i="19"/>
  <c r="V48" i="19" s="1"/>
  <c r="AG48" i="18"/>
  <c r="AH48" i="18" s="1"/>
  <c r="X48" i="18"/>
  <c r="Y48" i="18" s="1"/>
  <c r="C48" i="18"/>
  <c r="D48" i="18" s="1"/>
  <c r="AJ48" i="17"/>
  <c r="AK48" i="17" s="1"/>
  <c r="AA48" i="17"/>
  <c r="AB48" i="17" s="1"/>
  <c r="R48" i="17"/>
  <c r="S48" i="17" s="1"/>
  <c r="I48" i="17"/>
  <c r="J48" i="17" s="1"/>
  <c r="X48" i="16"/>
  <c r="Y48" i="16" s="1"/>
  <c r="O48" i="16"/>
  <c r="P48" i="16" s="1"/>
  <c r="F48" i="16"/>
  <c r="G48" i="16" s="1"/>
  <c r="AA48" i="15"/>
  <c r="AB48" i="15" s="1"/>
  <c r="F48" i="15"/>
  <c r="G48" i="15" s="1"/>
  <c r="AG48" i="13"/>
  <c r="AH48" i="13" s="1"/>
  <c r="U48" i="13"/>
  <c r="V48" i="13" s="1"/>
  <c r="I48" i="13"/>
  <c r="J48" i="13" s="1"/>
  <c r="AA48" i="12"/>
  <c r="AB48" i="12" s="1"/>
  <c r="R48" i="12"/>
  <c r="S48" i="12" s="1"/>
  <c r="C48" i="12"/>
  <c r="D48" i="12" s="1"/>
  <c r="AJ49" i="11"/>
  <c r="AK49" i="11" s="1"/>
  <c r="AD49" i="11"/>
  <c r="AE49" i="11" s="1"/>
  <c r="X49" i="11"/>
  <c r="Y49" i="11" s="1"/>
  <c r="R49" i="11"/>
  <c r="S49" i="11" s="1"/>
  <c r="L49" i="11"/>
  <c r="M49" i="11" s="1"/>
  <c r="F49" i="11"/>
  <c r="G49" i="11" s="1"/>
  <c r="AD48" i="10"/>
  <c r="AE48" i="10" s="1"/>
  <c r="R48" i="10"/>
  <c r="S48" i="10" s="1"/>
  <c r="F48" i="10"/>
  <c r="G48" i="10" s="1"/>
  <c r="AG48" i="9"/>
  <c r="AH48" i="9" s="1"/>
  <c r="AA48" i="9"/>
  <c r="AB48" i="9" s="1"/>
  <c r="U48" i="9"/>
  <c r="V48" i="9" s="1"/>
  <c r="O48" i="9"/>
  <c r="P48" i="9" s="1"/>
  <c r="I48" i="9"/>
  <c r="J48" i="9" s="1"/>
  <c r="C48" i="9"/>
  <c r="D48" i="9" s="1"/>
  <c r="I48" i="12"/>
  <c r="J48" i="12" s="1"/>
  <c r="O48" i="10"/>
  <c r="P48" i="10" s="1"/>
  <c r="O48" i="22"/>
  <c r="P48" i="22" s="1"/>
  <c r="AA48" i="21"/>
  <c r="AB48" i="21" s="1"/>
  <c r="L48" i="20"/>
  <c r="M48" i="20" s="1"/>
  <c r="L48" i="19"/>
  <c r="M48" i="19" s="1"/>
  <c r="AD48" i="18"/>
  <c r="AE48" i="18" s="1"/>
  <c r="U48" i="18"/>
  <c r="V48" i="18" s="1"/>
  <c r="L48" i="18"/>
  <c r="M48" i="18" s="1"/>
  <c r="AG48" i="17"/>
  <c r="AH48" i="17" s="1"/>
  <c r="O48" i="17"/>
  <c r="P48" i="17" s="1"/>
  <c r="AG48" i="16"/>
  <c r="AH48" i="16" s="1"/>
  <c r="U48" i="16"/>
  <c r="V48" i="16" s="1"/>
  <c r="L48" i="16"/>
  <c r="M48" i="16" s="1"/>
  <c r="C48" i="16"/>
  <c r="D48" i="16" s="1"/>
  <c r="AJ48" i="15"/>
  <c r="AK48" i="15" s="1"/>
  <c r="X48" i="15"/>
  <c r="Y48" i="15" s="1"/>
  <c r="O48" i="15"/>
  <c r="P48" i="15" s="1"/>
  <c r="C48" i="15"/>
  <c r="D48" i="15" s="1"/>
  <c r="AD48" i="13"/>
  <c r="AE48" i="13" s="1"/>
  <c r="R48" i="13"/>
  <c r="S48" i="13" s="1"/>
  <c r="F48" i="13"/>
  <c r="G48" i="13" s="1"/>
  <c r="X48" i="12"/>
  <c r="Y48" i="12" s="1"/>
  <c r="AA48" i="10"/>
  <c r="AB48" i="10" s="1"/>
  <c r="C48" i="20"/>
  <c r="D48" i="20" s="1"/>
  <c r="F48" i="17"/>
  <c r="G48" i="17" s="1"/>
  <c r="AD48" i="16"/>
  <c r="AE48" i="16" s="1"/>
  <c r="AA48" i="13"/>
  <c r="AB48" i="13" s="1"/>
  <c r="F48" i="12"/>
  <c r="G48" i="12" s="1"/>
  <c r="U49" i="11"/>
  <c r="V49" i="11" s="1"/>
  <c r="L48" i="9"/>
  <c r="M48" i="9" s="1"/>
  <c r="AA48" i="18"/>
  <c r="AB48" i="18" s="1"/>
  <c r="R48" i="16"/>
  <c r="S48" i="16" s="1"/>
  <c r="AG48" i="15"/>
  <c r="AH48" i="15" s="1"/>
  <c r="O48" i="13"/>
  <c r="P48" i="13" s="1"/>
  <c r="AD48" i="12"/>
  <c r="AE48" i="12" s="1"/>
  <c r="O49" i="11"/>
  <c r="P49" i="11" s="1"/>
  <c r="AJ48" i="10"/>
  <c r="AK48" i="10" s="1"/>
  <c r="AD48" i="9"/>
  <c r="AE48" i="9" s="1"/>
  <c r="R48" i="9"/>
  <c r="S48" i="9" s="1"/>
  <c r="F48" i="9"/>
  <c r="G48" i="9" s="1"/>
  <c r="L48" i="15"/>
  <c r="M48" i="15" s="1"/>
  <c r="C49" i="11"/>
  <c r="D49" i="11" s="1"/>
  <c r="X48" i="9"/>
  <c r="Y48" i="9" s="1"/>
  <c r="R48" i="18"/>
  <c r="S48" i="18" s="1"/>
  <c r="X48" i="17"/>
  <c r="Y48" i="17" s="1"/>
  <c r="U48" i="15"/>
  <c r="V48" i="15" s="1"/>
  <c r="C48" i="13"/>
  <c r="D48" i="13" s="1"/>
  <c r="AG49" i="11"/>
  <c r="AH49" i="11" s="1"/>
  <c r="I49" i="11"/>
  <c r="J49" i="11" s="1"/>
  <c r="X48" i="10"/>
  <c r="Y48" i="10" s="1"/>
  <c r="AJ48" i="19"/>
  <c r="AK48" i="19" s="1"/>
  <c r="I48" i="18"/>
  <c r="J48" i="18" s="1"/>
  <c r="O48" i="12"/>
  <c r="P48" i="12" s="1"/>
  <c r="AA49" i="11"/>
  <c r="AB49" i="11" s="1"/>
  <c r="L48" i="10"/>
  <c r="M48" i="10" s="1"/>
  <c r="AJ48" i="9"/>
  <c r="AK48" i="9" s="1"/>
  <c r="AJ62" i="48"/>
  <c r="AK62" i="48" s="1"/>
  <c r="X62" i="48"/>
  <c r="Y62" i="48" s="1"/>
  <c r="L62" i="48"/>
  <c r="M62" i="48" s="1"/>
  <c r="AG62" i="48"/>
  <c r="AH62" i="48" s="1"/>
  <c r="U62" i="48"/>
  <c r="V62" i="48" s="1"/>
  <c r="I62" i="48"/>
  <c r="J62" i="48" s="1"/>
  <c r="AD62" i="48"/>
  <c r="AE62" i="48" s="1"/>
  <c r="F62" i="48"/>
  <c r="G62" i="48" s="1"/>
  <c r="AA62" i="48"/>
  <c r="AB62" i="48" s="1"/>
  <c r="C62" i="48"/>
  <c r="D62" i="48" s="1"/>
  <c r="AJ62" i="47"/>
  <c r="AK62" i="47" s="1"/>
  <c r="AD62" i="47"/>
  <c r="AE62" i="47" s="1"/>
  <c r="X62" i="47"/>
  <c r="Y62" i="47" s="1"/>
  <c r="R62" i="47"/>
  <c r="S62" i="47" s="1"/>
  <c r="L62" i="47"/>
  <c r="M62" i="47" s="1"/>
  <c r="F62" i="47"/>
  <c r="G62" i="47" s="1"/>
  <c r="R62" i="48"/>
  <c r="S62" i="48" s="1"/>
  <c r="AA62" i="47"/>
  <c r="AB62" i="47" s="1"/>
  <c r="O62" i="47"/>
  <c r="P62" i="47" s="1"/>
  <c r="C62" i="47"/>
  <c r="D62" i="47" s="1"/>
  <c r="AD62" i="46"/>
  <c r="AE62" i="46" s="1"/>
  <c r="U62" i="46"/>
  <c r="V62" i="46" s="1"/>
  <c r="I62" i="46"/>
  <c r="J62" i="46" s="1"/>
  <c r="AJ62" i="46"/>
  <c r="AK62" i="46" s="1"/>
  <c r="AA62" i="46"/>
  <c r="AB62" i="46" s="1"/>
  <c r="R62" i="46"/>
  <c r="S62" i="46" s="1"/>
  <c r="F62" i="46"/>
  <c r="G62" i="46" s="1"/>
  <c r="O62" i="48"/>
  <c r="P62" i="48" s="1"/>
  <c r="I62" i="47"/>
  <c r="J62" i="47" s="1"/>
  <c r="X62" i="46"/>
  <c r="Y62" i="46" s="1"/>
  <c r="C62" i="46"/>
  <c r="D62" i="46" s="1"/>
  <c r="AG62" i="47"/>
  <c r="AH62" i="47" s="1"/>
  <c r="O62" i="46"/>
  <c r="P62" i="46" s="1"/>
  <c r="U62" i="47"/>
  <c r="V62" i="47" s="1"/>
  <c r="AG62" i="46"/>
  <c r="AH62" i="46" s="1"/>
  <c r="L62" i="46"/>
  <c r="M62" i="46" s="1"/>
  <c r="AJ62" i="45"/>
  <c r="AK62" i="45" s="1"/>
  <c r="AA62" i="45"/>
  <c r="AB62" i="45" s="1"/>
  <c r="R62" i="45"/>
  <c r="S62" i="45" s="1"/>
  <c r="AD62" i="44"/>
  <c r="AE62" i="44" s="1"/>
  <c r="I62" i="44"/>
  <c r="J62" i="44" s="1"/>
  <c r="AG62" i="45"/>
  <c r="AH62" i="45" s="1"/>
  <c r="X62" i="45"/>
  <c r="Y62" i="45" s="1"/>
  <c r="O62" i="45"/>
  <c r="P62" i="45" s="1"/>
  <c r="F62" i="45"/>
  <c r="G62" i="45" s="1"/>
  <c r="AJ62" i="44"/>
  <c r="AK62" i="44" s="1"/>
  <c r="AA62" i="44"/>
  <c r="AB62" i="44" s="1"/>
  <c r="R62" i="44"/>
  <c r="S62" i="44" s="1"/>
  <c r="U62" i="45"/>
  <c r="V62" i="45" s="1"/>
  <c r="L62" i="45"/>
  <c r="M62" i="45" s="1"/>
  <c r="C62" i="45"/>
  <c r="D62" i="45" s="1"/>
  <c r="AG62" i="44"/>
  <c r="AH62" i="44" s="1"/>
  <c r="X62" i="44"/>
  <c r="Y62" i="44" s="1"/>
  <c r="O62" i="44"/>
  <c r="P62" i="44" s="1"/>
  <c r="F62" i="44"/>
  <c r="G62" i="44" s="1"/>
  <c r="AD62" i="45"/>
  <c r="AE62" i="45" s="1"/>
  <c r="I62" i="45"/>
  <c r="J62" i="45" s="1"/>
  <c r="U62" i="44"/>
  <c r="V62" i="44" s="1"/>
  <c r="L62" i="44"/>
  <c r="M62" i="44" s="1"/>
  <c r="C62" i="44"/>
  <c r="D62" i="44" s="1"/>
  <c r="AG62" i="42"/>
  <c r="AH62" i="42" s="1"/>
  <c r="U62" i="42"/>
  <c r="V62" i="42" s="1"/>
  <c r="I62" i="42"/>
  <c r="J62" i="42" s="1"/>
  <c r="AJ62" i="40"/>
  <c r="AK62" i="40" s="1"/>
  <c r="X62" i="40"/>
  <c r="Y62" i="40" s="1"/>
  <c r="L62" i="40"/>
  <c r="M62" i="40" s="1"/>
  <c r="AG62" i="43"/>
  <c r="AH62" i="43" s="1"/>
  <c r="AA62" i="43"/>
  <c r="AB62" i="43" s="1"/>
  <c r="U62" i="43"/>
  <c r="V62" i="43" s="1"/>
  <c r="O62" i="43"/>
  <c r="P62" i="43" s="1"/>
  <c r="I62" i="43"/>
  <c r="J62" i="43" s="1"/>
  <c r="C62" i="43"/>
  <c r="D62" i="43" s="1"/>
  <c r="AD62" i="42"/>
  <c r="AE62" i="42" s="1"/>
  <c r="R62" i="42"/>
  <c r="S62" i="42" s="1"/>
  <c r="F62" i="42"/>
  <c r="G62" i="42" s="1"/>
  <c r="AG62" i="41"/>
  <c r="AH62" i="41" s="1"/>
  <c r="AA62" i="41"/>
  <c r="AB62" i="41" s="1"/>
  <c r="U62" i="41"/>
  <c r="V62" i="41" s="1"/>
  <c r="O62" i="41"/>
  <c r="P62" i="41" s="1"/>
  <c r="I62" i="41"/>
  <c r="J62" i="41" s="1"/>
  <c r="C62" i="41"/>
  <c r="D62" i="41" s="1"/>
  <c r="AG62" i="40"/>
  <c r="AH62" i="40" s="1"/>
  <c r="U62" i="40"/>
  <c r="V62" i="40" s="1"/>
  <c r="I62" i="40"/>
  <c r="J62" i="40" s="1"/>
  <c r="AA62" i="42"/>
  <c r="AB62" i="42" s="1"/>
  <c r="O62" i="42"/>
  <c r="P62" i="42" s="1"/>
  <c r="C62" i="42"/>
  <c r="D62" i="42" s="1"/>
  <c r="AD62" i="40"/>
  <c r="AE62" i="40" s="1"/>
  <c r="R62" i="40"/>
  <c r="S62" i="40" s="1"/>
  <c r="F62" i="40"/>
  <c r="G62" i="40" s="1"/>
  <c r="AJ62" i="43"/>
  <c r="AK62" i="43" s="1"/>
  <c r="AD62" i="43"/>
  <c r="AE62" i="43" s="1"/>
  <c r="X62" i="43"/>
  <c r="Y62" i="43" s="1"/>
  <c r="R62" i="43"/>
  <c r="S62" i="43" s="1"/>
  <c r="L62" i="43"/>
  <c r="M62" i="43" s="1"/>
  <c r="F62" i="43"/>
  <c r="G62" i="43" s="1"/>
  <c r="X62" i="41"/>
  <c r="Y62" i="41" s="1"/>
  <c r="AD62" i="39"/>
  <c r="AE62" i="39" s="1"/>
  <c r="U62" i="39"/>
  <c r="V62" i="39" s="1"/>
  <c r="L62" i="39"/>
  <c r="M62" i="39" s="1"/>
  <c r="C62" i="39"/>
  <c r="D62" i="39" s="1"/>
  <c r="X62" i="38"/>
  <c r="Y62" i="38" s="1"/>
  <c r="L62" i="38"/>
  <c r="M62" i="38" s="1"/>
  <c r="C62" i="38"/>
  <c r="D62" i="38" s="1"/>
  <c r="AD62" i="37"/>
  <c r="AE62" i="37" s="1"/>
  <c r="R62" i="37"/>
  <c r="S62" i="37" s="1"/>
  <c r="I62" i="37"/>
  <c r="J62" i="37" s="1"/>
  <c r="AJ62" i="42"/>
  <c r="AK62" i="42" s="1"/>
  <c r="R62" i="41"/>
  <c r="S62" i="41" s="1"/>
  <c r="AA62" i="40"/>
  <c r="AB62" i="40" s="1"/>
  <c r="R62" i="39"/>
  <c r="S62" i="39" s="1"/>
  <c r="I62" i="39"/>
  <c r="J62" i="39" s="1"/>
  <c r="AG62" i="38"/>
  <c r="AH62" i="38" s="1"/>
  <c r="U62" i="38"/>
  <c r="V62" i="38" s="1"/>
  <c r="AJ62" i="37"/>
  <c r="AK62" i="37" s="1"/>
  <c r="AA62" i="37"/>
  <c r="AB62" i="37" s="1"/>
  <c r="O62" i="37"/>
  <c r="P62" i="37" s="1"/>
  <c r="X62" i="42"/>
  <c r="Y62" i="42" s="1"/>
  <c r="AJ62" i="41"/>
  <c r="AK62" i="41" s="1"/>
  <c r="L62" i="41"/>
  <c r="M62" i="41" s="1"/>
  <c r="O62" i="40"/>
  <c r="P62" i="40" s="1"/>
  <c r="AJ62" i="39"/>
  <c r="AK62" i="39" s="1"/>
  <c r="AA62" i="39"/>
  <c r="AB62" i="39" s="1"/>
  <c r="F62" i="39"/>
  <c r="G62" i="39" s="1"/>
  <c r="AD62" i="38"/>
  <c r="AE62" i="38" s="1"/>
  <c r="R62" i="38"/>
  <c r="S62" i="38" s="1"/>
  <c r="I62" i="38"/>
  <c r="J62" i="38" s="1"/>
  <c r="AG62" i="37"/>
  <c r="AH62" i="37" s="1"/>
  <c r="X62" i="37"/>
  <c r="Y62" i="37" s="1"/>
  <c r="F62" i="37"/>
  <c r="G62" i="37" s="1"/>
  <c r="L62" i="42"/>
  <c r="M62" i="42" s="1"/>
  <c r="AD62" i="41"/>
  <c r="AE62" i="41" s="1"/>
  <c r="F62" i="41"/>
  <c r="G62" i="41" s="1"/>
  <c r="C62" i="40"/>
  <c r="D62" i="40" s="1"/>
  <c r="AG62" i="39"/>
  <c r="AH62" i="39" s="1"/>
  <c r="X62" i="39"/>
  <c r="Y62" i="39" s="1"/>
  <c r="O62" i="39"/>
  <c r="P62" i="39" s="1"/>
  <c r="AJ62" i="38"/>
  <c r="AK62" i="38" s="1"/>
  <c r="AA62" i="38"/>
  <c r="AB62" i="38" s="1"/>
  <c r="O62" i="38"/>
  <c r="P62" i="38" s="1"/>
  <c r="F62" i="38"/>
  <c r="G62" i="38" s="1"/>
  <c r="U62" i="37"/>
  <c r="V62" i="37" s="1"/>
  <c r="L62" i="37"/>
  <c r="M62" i="37" s="1"/>
  <c r="C62" i="37"/>
  <c r="D62" i="37" s="1"/>
  <c r="AG62" i="36"/>
  <c r="AH62" i="36" s="1"/>
  <c r="AA62" i="36"/>
  <c r="AB62" i="36" s="1"/>
  <c r="U62" i="36"/>
  <c r="V62" i="36" s="1"/>
  <c r="O62" i="36"/>
  <c r="P62" i="36" s="1"/>
  <c r="I62" i="36"/>
  <c r="J62" i="36" s="1"/>
  <c r="C62" i="36"/>
  <c r="D62" i="36" s="1"/>
  <c r="AD62" i="35"/>
  <c r="AE62" i="35" s="1"/>
  <c r="U62" i="35"/>
  <c r="V62" i="35" s="1"/>
  <c r="F62" i="35"/>
  <c r="G62" i="35" s="1"/>
  <c r="AA62" i="34"/>
  <c r="AB62" i="34" s="1"/>
  <c r="R62" i="34"/>
  <c r="S62" i="34" s="1"/>
  <c r="F62" i="34"/>
  <c r="G62" i="34" s="1"/>
  <c r="AJ62" i="36"/>
  <c r="AK62" i="36" s="1"/>
  <c r="AD62" i="36"/>
  <c r="AE62" i="36" s="1"/>
  <c r="X62" i="36"/>
  <c r="Y62" i="36" s="1"/>
  <c r="R62" i="36"/>
  <c r="S62" i="36" s="1"/>
  <c r="L62" i="36"/>
  <c r="M62" i="36" s="1"/>
  <c r="F62" i="36"/>
  <c r="G62" i="36" s="1"/>
  <c r="AG62" i="35"/>
  <c r="AH62" i="35" s="1"/>
  <c r="R62" i="35"/>
  <c r="S62" i="35" s="1"/>
  <c r="I62" i="35"/>
  <c r="J62" i="35" s="1"/>
  <c r="AG62" i="34"/>
  <c r="AH62" i="34" s="1"/>
  <c r="L62" i="34"/>
  <c r="M62" i="34" s="1"/>
  <c r="X62" i="35"/>
  <c r="Y62" i="35" s="1"/>
  <c r="O62" i="35"/>
  <c r="P62" i="35" s="1"/>
  <c r="AD62" i="34"/>
  <c r="AE62" i="34" s="1"/>
  <c r="U62" i="34"/>
  <c r="V62" i="34" s="1"/>
  <c r="I62" i="34"/>
  <c r="J62" i="34" s="1"/>
  <c r="AA62" i="35"/>
  <c r="AB62" i="35" s="1"/>
  <c r="C62" i="34"/>
  <c r="D62" i="34" s="1"/>
  <c r="AA62" i="33"/>
  <c r="AB62" i="33" s="1"/>
  <c r="R62" i="33"/>
  <c r="S62" i="33" s="1"/>
  <c r="F62" i="33"/>
  <c r="G62" i="33" s="1"/>
  <c r="AA62" i="32"/>
  <c r="AB62" i="32" s="1"/>
  <c r="O62" i="32"/>
  <c r="P62" i="32" s="1"/>
  <c r="C62" i="32"/>
  <c r="D62" i="32" s="1"/>
  <c r="AD62" i="31"/>
  <c r="AE62" i="31" s="1"/>
  <c r="O62" i="31"/>
  <c r="P62" i="31" s="1"/>
  <c r="F62" i="31"/>
  <c r="G62" i="31" s="1"/>
  <c r="AJ62" i="34"/>
  <c r="AK62" i="34" s="1"/>
  <c r="AJ62" i="33"/>
  <c r="AK62" i="33" s="1"/>
  <c r="O62" i="33"/>
  <c r="P62" i="33" s="1"/>
  <c r="C62" i="33"/>
  <c r="D62" i="33" s="1"/>
  <c r="AJ62" i="32"/>
  <c r="AK62" i="32" s="1"/>
  <c r="X62" i="32"/>
  <c r="Y62" i="32" s="1"/>
  <c r="L62" i="32"/>
  <c r="M62" i="32" s="1"/>
  <c r="AJ62" i="31"/>
  <c r="AK62" i="31" s="1"/>
  <c r="U62" i="31"/>
  <c r="V62" i="31" s="1"/>
  <c r="L62" i="31"/>
  <c r="M62" i="31" s="1"/>
  <c r="L62" i="35"/>
  <c r="M62" i="35" s="1"/>
  <c r="X62" i="34"/>
  <c r="Y62" i="34" s="1"/>
  <c r="AG62" i="33"/>
  <c r="AH62" i="33" s="1"/>
  <c r="X62" i="33"/>
  <c r="Y62" i="33" s="1"/>
  <c r="L62" i="33"/>
  <c r="M62" i="33" s="1"/>
  <c r="AG62" i="32"/>
  <c r="AH62" i="32" s="1"/>
  <c r="U62" i="32"/>
  <c r="V62" i="32" s="1"/>
  <c r="I62" i="32"/>
  <c r="J62" i="32" s="1"/>
  <c r="AJ62" i="35"/>
  <c r="AK62" i="35" s="1"/>
  <c r="C62" i="35"/>
  <c r="D62" i="35" s="1"/>
  <c r="O62" i="34"/>
  <c r="P62" i="34" s="1"/>
  <c r="AD62" i="33"/>
  <c r="AE62" i="33" s="1"/>
  <c r="U62" i="33"/>
  <c r="V62" i="33" s="1"/>
  <c r="I62" i="33"/>
  <c r="J62" i="33" s="1"/>
  <c r="AD62" i="32"/>
  <c r="AE62" i="32" s="1"/>
  <c r="R62" i="32"/>
  <c r="S62" i="32" s="1"/>
  <c r="F62" i="32"/>
  <c r="G62" i="32" s="1"/>
  <c r="AG62" i="31"/>
  <c r="AH62" i="31" s="1"/>
  <c r="X62" i="31"/>
  <c r="Y62" i="31" s="1"/>
  <c r="I62" i="31"/>
  <c r="J62" i="31" s="1"/>
  <c r="AA62" i="31"/>
  <c r="AB62" i="31" s="1"/>
  <c r="AA62" i="30"/>
  <c r="AB62" i="30" s="1"/>
  <c r="O62" i="30"/>
  <c r="P62" i="30" s="1"/>
  <c r="F62" i="30"/>
  <c r="G62" i="30" s="1"/>
  <c r="AD62" i="28"/>
  <c r="AE62" i="28" s="1"/>
  <c r="U62" i="28"/>
  <c r="V62" i="28" s="1"/>
  <c r="L62" i="28"/>
  <c r="M62" i="28" s="1"/>
  <c r="AG62" i="27"/>
  <c r="AH62" i="27" s="1"/>
  <c r="U62" i="27"/>
  <c r="V62" i="27" s="1"/>
  <c r="I62" i="27"/>
  <c r="J62" i="27" s="1"/>
  <c r="AG62" i="26"/>
  <c r="AH62" i="26" s="1"/>
  <c r="AA62" i="26"/>
  <c r="AB62" i="26" s="1"/>
  <c r="U62" i="26"/>
  <c r="V62" i="26" s="1"/>
  <c r="O62" i="26"/>
  <c r="P62" i="26" s="1"/>
  <c r="I62" i="26"/>
  <c r="J62" i="26" s="1"/>
  <c r="C62" i="26"/>
  <c r="D62" i="26" s="1"/>
  <c r="AG62" i="25"/>
  <c r="AH62" i="25" s="1"/>
  <c r="X62" i="25"/>
  <c r="Y62" i="25" s="1"/>
  <c r="I62" i="25"/>
  <c r="J62" i="25" s="1"/>
  <c r="R62" i="31"/>
  <c r="S62" i="31" s="1"/>
  <c r="AJ62" i="30"/>
  <c r="AK62" i="30" s="1"/>
  <c r="X62" i="30"/>
  <c r="Y62" i="30" s="1"/>
  <c r="C62" i="30"/>
  <c r="D62" i="30" s="1"/>
  <c r="AG62" i="29"/>
  <c r="AH62" i="29" s="1"/>
  <c r="AA62" i="29"/>
  <c r="AB62" i="29" s="1"/>
  <c r="U62" i="29"/>
  <c r="V62" i="29" s="1"/>
  <c r="O62" i="29"/>
  <c r="P62" i="29" s="1"/>
  <c r="I62" i="29"/>
  <c r="J62" i="29" s="1"/>
  <c r="C62" i="29"/>
  <c r="D62" i="29" s="1"/>
  <c r="AA62" i="28"/>
  <c r="AB62" i="28" s="1"/>
  <c r="R62" i="28"/>
  <c r="S62" i="28" s="1"/>
  <c r="I62" i="28"/>
  <c r="J62" i="28" s="1"/>
  <c r="AD62" i="27"/>
  <c r="AE62" i="27" s="1"/>
  <c r="R62" i="27"/>
  <c r="S62" i="27" s="1"/>
  <c r="F62" i="27"/>
  <c r="G62" i="27" s="1"/>
  <c r="AD62" i="25"/>
  <c r="AE62" i="25" s="1"/>
  <c r="O62" i="25"/>
  <c r="P62" i="25" s="1"/>
  <c r="F62" i="25"/>
  <c r="G62" i="25" s="1"/>
  <c r="AJ62" i="24"/>
  <c r="AK62" i="24" s="1"/>
  <c r="AD62" i="24"/>
  <c r="AE62" i="24" s="1"/>
  <c r="X62" i="24"/>
  <c r="Y62" i="24" s="1"/>
  <c r="R62" i="24"/>
  <c r="S62" i="24" s="1"/>
  <c r="L62" i="24"/>
  <c r="M62" i="24" s="1"/>
  <c r="F62" i="24"/>
  <c r="G62" i="24" s="1"/>
  <c r="AG62" i="30"/>
  <c r="AH62" i="30" s="1"/>
  <c r="U62" i="30"/>
  <c r="V62" i="30" s="1"/>
  <c r="L62" i="30"/>
  <c r="M62" i="30" s="1"/>
  <c r="AJ62" i="28"/>
  <c r="AK62" i="28" s="1"/>
  <c r="O62" i="28"/>
  <c r="P62" i="28" s="1"/>
  <c r="F62" i="28"/>
  <c r="G62" i="28" s="1"/>
  <c r="AA62" i="27"/>
  <c r="AB62" i="27" s="1"/>
  <c r="O62" i="27"/>
  <c r="P62" i="27" s="1"/>
  <c r="C62" i="27"/>
  <c r="D62" i="27" s="1"/>
  <c r="AJ62" i="26"/>
  <c r="AK62" i="26" s="1"/>
  <c r="AD62" i="26"/>
  <c r="AE62" i="26" s="1"/>
  <c r="X62" i="26"/>
  <c r="Y62" i="26" s="1"/>
  <c r="R62" i="26"/>
  <c r="S62" i="26" s="1"/>
  <c r="L62" i="26"/>
  <c r="M62" i="26" s="1"/>
  <c r="F62" i="26"/>
  <c r="G62" i="26" s="1"/>
  <c r="AJ62" i="25"/>
  <c r="AK62" i="25" s="1"/>
  <c r="U62" i="25"/>
  <c r="V62" i="25" s="1"/>
  <c r="L62" i="25"/>
  <c r="M62" i="25" s="1"/>
  <c r="C62" i="31"/>
  <c r="D62" i="31" s="1"/>
  <c r="AD62" i="30"/>
  <c r="AE62" i="30" s="1"/>
  <c r="R62" i="30"/>
  <c r="S62" i="30" s="1"/>
  <c r="I62" i="30"/>
  <c r="J62" i="30" s="1"/>
  <c r="AJ62" i="29"/>
  <c r="AK62" i="29" s="1"/>
  <c r="AD62" i="29"/>
  <c r="AE62" i="29" s="1"/>
  <c r="X62" i="29"/>
  <c r="Y62" i="29" s="1"/>
  <c r="R62" i="29"/>
  <c r="S62" i="29" s="1"/>
  <c r="L62" i="29"/>
  <c r="M62" i="29" s="1"/>
  <c r="F62" i="29"/>
  <c r="G62" i="29" s="1"/>
  <c r="AG62" i="28"/>
  <c r="AH62" i="28" s="1"/>
  <c r="X62" i="28"/>
  <c r="Y62" i="28" s="1"/>
  <c r="C62" i="28"/>
  <c r="D62" i="28" s="1"/>
  <c r="AJ62" i="27"/>
  <c r="AK62" i="27" s="1"/>
  <c r="X62" i="27"/>
  <c r="Y62" i="27" s="1"/>
  <c r="L62" i="27"/>
  <c r="M62" i="27" s="1"/>
  <c r="C62" i="25"/>
  <c r="D62" i="25" s="1"/>
  <c r="AG62" i="21"/>
  <c r="AH62" i="21" s="1"/>
  <c r="U62" i="21"/>
  <c r="V62" i="21" s="1"/>
  <c r="I62" i="21"/>
  <c r="J62" i="21" s="1"/>
  <c r="AJ62" i="20"/>
  <c r="AK62" i="20" s="1"/>
  <c r="AA62" i="20"/>
  <c r="AB62" i="20" s="1"/>
  <c r="O62" i="20"/>
  <c r="P62" i="20" s="1"/>
  <c r="AJ62" i="19"/>
  <c r="AK62" i="19" s="1"/>
  <c r="X62" i="19"/>
  <c r="Y62" i="19" s="1"/>
  <c r="O62" i="19"/>
  <c r="P62" i="19" s="1"/>
  <c r="C62" i="19"/>
  <c r="D62" i="19" s="1"/>
  <c r="X62" i="18"/>
  <c r="Y62" i="18" s="1"/>
  <c r="O62" i="18"/>
  <c r="P62" i="18" s="1"/>
  <c r="AA62" i="25"/>
  <c r="AB62" i="25" s="1"/>
  <c r="AG62" i="24"/>
  <c r="AH62" i="24" s="1"/>
  <c r="U62" i="24"/>
  <c r="V62" i="24" s="1"/>
  <c r="I62" i="24"/>
  <c r="J62" i="24" s="1"/>
  <c r="AJ62" i="22"/>
  <c r="AK62" i="22" s="1"/>
  <c r="AD62" i="22"/>
  <c r="AE62" i="22" s="1"/>
  <c r="X62" i="22"/>
  <c r="Y62" i="22" s="1"/>
  <c r="R62" i="22"/>
  <c r="S62" i="22" s="1"/>
  <c r="L62" i="22"/>
  <c r="M62" i="22" s="1"/>
  <c r="F62" i="22"/>
  <c r="G62" i="22" s="1"/>
  <c r="AD62" i="21"/>
  <c r="AE62" i="21" s="1"/>
  <c r="R62" i="21"/>
  <c r="S62" i="21" s="1"/>
  <c r="F62" i="21"/>
  <c r="G62" i="21" s="1"/>
  <c r="AG62" i="20"/>
  <c r="AH62" i="20" s="1"/>
  <c r="X62" i="20"/>
  <c r="Y62" i="20" s="1"/>
  <c r="F62" i="20"/>
  <c r="G62" i="20" s="1"/>
  <c r="AG62" i="19"/>
  <c r="AH62" i="19" s="1"/>
  <c r="L62" i="19"/>
  <c r="M62" i="19" s="1"/>
  <c r="AD62" i="18"/>
  <c r="AE62" i="18" s="1"/>
  <c r="U62" i="18"/>
  <c r="V62" i="18" s="1"/>
  <c r="F62" i="18"/>
  <c r="G62" i="18" s="1"/>
  <c r="R62" i="25"/>
  <c r="S62" i="25" s="1"/>
  <c r="AA62" i="24"/>
  <c r="AB62" i="24" s="1"/>
  <c r="O62" i="24"/>
  <c r="P62" i="24" s="1"/>
  <c r="C62" i="24"/>
  <c r="D62" i="24" s="1"/>
  <c r="AG62" i="22"/>
  <c r="AH62" i="22" s="1"/>
  <c r="AA62" i="22"/>
  <c r="AB62" i="22" s="1"/>
  <c r="U62" i="22"/>
  <c r="V62" i="22" s="1"/>
  <c r="O62" i="22"/>
  <c r="P62" i="22" s="1"/>
  <c r="I62" i="22"/>
  <c r="J62" i="22" s="1"/>
  <c r="C62" i="22"/>
  <c r="D62" i="22" s="1"/>
  <c r="AJ62" i="21"/>
  <c r="AK62" i="21" s="1"/>
  <c r="X62" i="21"/>
  <c r="Y62" i="21" s="1"/>
  <c r="L62" i="21"/>
  <c r="M62" i="21" s="1"/>
  <c r="AD62" i="20"/>
  <c r="AE62" i="20" s="1"/>
  <c r="R62" i="20"/>
  <c r="S62" i="20" s="1"/>
  <c r="I62" i="20"/>
  <c r="J62" i="20" s="1"/>
  <c r="AA62" i="19"/>
  <c r="AB62" i="19" s="1"/>
  <c r="R62" i="19"/>
  <c r="S62" i="19" s="1"/>
  <c r="F62" i="19"/>
  <c r="G62" i="19" s="1"/>
  <c r="O62" i="21"/>
  <c r="P62" i="21" s="1"/>
  <c r="L62" i="20"/>
  <c r="M62" i="20" s="1"/>
  <c r="I62" i="19"/>
  <c r="J62" i="19" s="1"/>
  <c r="AG62" i="18"/>
  <c r="AH62" i="18" s="1"/>
  <c r="R62" i="18"/>
  <c r="S62" i="18" s="1"/>
  <c r="AA62" i="17"/>
  <c r="AB62" i="17" s="1"/>
  <c r="O62" i="17"/>
  <c r="P62" i="17" s="1"/>
  <c r="C62" i="17"/>
  <c r="D62" i="17" s="1"/>
  <c r="AD62" i="16"/>
  <c r="AE62" i="16" s="1"/>
  <c r="R62" i="16"/>
  <c r="S62" i="16" s="1"/>
  <c r="I62" i="16"/>
  <c r="J62" i="16" s="1"/>
  <c r="AJ62" i="15"/>
  <c r="AK62" i="15" s="1"/>
  <c r="X62" i="15"/>
  <c r="Y62" i="15" s="1"/>
  <c r="O62" i="15"/>
  <c r="P62" i="15" s="1"/>
  <c r="C62" i="15"/>
  <c r="D62" i="15" s="1"/>
  <c r="AJ62" i="13"/>
  <c r="AK62" i="13" s="1"/>
  <c r="X62" i="13"/>
  <c r="Y62" i="13" s="1"/>
  <c r="L62" i="13"/>
  <c r="M62" i="13" s="1"/>
  <c r="AJ62" i="12"/>
  <c r="AK62" i="12" s="1"/>
  <c r="X62" i="12"/>
  <c r="Y62" i="12" s="1"/>
  <c r="L62" i="12"/>
  <c r="M62" i="12" s="1"/>
  <c r="AG63" i="11"/>
  <c r="AH63" i="11" s="1"/>
  <c r="U63" i="11"/>
  <c r="V63" i="11" s="1"/>
  <c r="I63" i="11"/>
  <c r="J63" i="11" s="1"/>
  <c r="AJ62" i="10"/>
  <c r="AK62" i="10" s="1"/>
  <c r="X62" i="10"/>
  <c r="Y62" i="10" s="1"/>
  <c r="L62" i="10"/>
  <c r="M62" i="10" s="1"/>
  <c r="AD62" i="12"/>
  <c r="AE62" i="12" s="1"/>
  <c r="AA63" i="11"/>
  <c r="AB63" i="11" s="1"/>
  <c r="AD62" i="10"/>
  <c r="AE62" i="10" s="1"/>
  <c r="C62" i="21"/>
  <c r="D62" i="21" s="1"/>
  <c r="C62" i="20"/>
  <c r="D62" i="20" s="1"/>
  <c r="AA62" i="18"/>
  <c r="AB62" i="18" s="1"/>
  <c r="L62" i="18"/>
  <c r="M62" i="18" s="1"/>
  <c r="AJ62" i="17"/>
  <c r="AK62" i="17" s="1"/>
  <c r="X62" i="17"/>
  <c r="Y62" i="17" s="1"/>
  <c r="L62" i="17"/>
  <c r="M62" i="17" s="1"/>
  <c r="AJ62" i="16"/>
  <c r="AK62" i="16" s="1"/>
  <c r="AA62" i="16"/>
  <c r="AB62" i="16" s="1"/>
  <c r="O62" i="16"/>
  <c r="P62" i="16" s="1"/>
  <c r="F62" i="16"/>
  <c r="G62" i="16" s="1"/>
  <c r="AG62" i="15"/>
  <c r="AH62" i="15" s="1"/>
  <c r="U62" i="15"/>
  <c r="V62" i="15" s="1"/>
  <c r="L62" i="15"/>
  <c r="M62" i="15" s="1"/>
  <c r="AG62" i="13"/>
  <c r="AH62" i="13" s="1"/>
  <c r="U62" i="13"/>
  <c r="V62" i="13" s="1"/>
  <c r="I62" i="13"/>
  <c r="J62" i="13" s="1"/>
  <c r="AG62" i="12"/>
  <c r="AH62" i="12" s="1"/>
  <c r="U62" i="12"/>
  <c r="V62" i="12" s="1"/>
  <c r="I62" i="12"/>
  <c r="J62" i="12" s="1"/>
  <c r="AD63" i="11"/>
  <c r="AE63" i="11" s="1"/>
  <c r="R63" i="11"/>
  <c r="S63" i="11" s="1"/>
  <c r="F63" i="11"/>
  <c r="G63" i="11" s="1"/>
  <c r="AG62" i="10"/>
  <c r="AH62" i="10" s="1"/>
  <c r="U62" i="10"/>
  <c r="V62" i="10" s="1"/>
  <c r="I62" i="10"/>
  <c r="J62" i="10" s="1"/>
  <c r="AG62" i="9"/>
  <c r="AH62" i="9" s="1"/>
  <c r="AA62" i="9"/>
  <c r="AB62" i="9" s="1"/>
  <c r="U62" i="9"/>
  <c r="V62" i="9" s="1"/>
  <c r="O62" i="9"/>
  <c r="P62" i="9" s="1"/>
  <c r="I62" i="9"/>
  <c r="J62" i="9" s="1"/>
  <c r="C62" i="9"/>
  <c r="D62" i="9" s="1"/>
  <c r="R62" i="12"/>
  <c r="S62" i="12" s="1"/>
  <c r="O63" i="11"/>
  <c r="P63" i="11" s="1"/>
  <c r="R62" i="10"/>
  <c r="S62" i="10" s="1"/>
  <c r="AD62" i="19"/>
  <c r="AE62" i="19" s="1"/>
  <c r="I62" i="18"/>
  <c r="J62" i="18" s="1"/>
  <c r="AG62" i="17"/>
  <c r="AH62" i="17" s="1"/>
  <c r="U62" i="17"/>
  <c r="V62" i="17" s="1"/>
  <c r="I62" i="17"/>
  <c r="J62" i="17" s="1"/>
  <c r="X62" i="16"/>
  <c r="Y62" i="16" s="1"/>
  <c r="L62" i="16"/>
  <c r="M62" i="16" s="1"/>
  <c r="C62" i="16"/>
  <c r="D62" i="16" s="1"/>
  <c r="AD62" i="15"/>
  <c r="AE62" i="15" s="1"/>
  <c r="R62" i="15"/>
  <c r="S62" i="15" s="1"/>
  <c r="I62" i="15"/>
  <c r="J62" i="15" s="1"/>
  <c r="AD62" i="13"/>
  <c r="AE62" i="13" s="1"/>
  <c r="R62" i="13"/>
  <c r="S62" i="13" s="1"/>
  <c r="F62" i="13"/>
  <c r="G62" i="13" s="1"/>
  <c r="F62" i="12"/>
  <c r="G62" i="12" s="1"/>
  <c r="C63" i="11"/>
  <c r="D63" i="11" s="1"/>
  <c r="F62" i="10"/>
  <c r="G62" i="10" s="1"/>
  <c r="AG62" i="16"/>
  <c r="AH62" i="16" s="1"/>
  <c r="F62" i="15"/>
  <c r="G62" i="15" s="1"/>
  <c r="L63" i="11"/>
  <c r="M63" i="11" s="1"/>
  <c r="X62" i="9"/>
  <c r="Y62" i="9" s="1"/>
  <c r="X63" i="11"/>
  <c r="Y63" i="11" s="1"/>
  <c r="C62" i="10"/>
  <c r="D62" i="10" s="1"/>
  <c r="AA62" i="21"/>
  <c r="AB62" i="21" s="1"/>
  <c r="U62" i="20"/>
  <c r="V62" i="20" s="1"/>
  <c r="C62" i="18"/>
  <c r="D62" i="18" s="1"/>
  <c r="AD62" i="17"/>
  <c r="AE62" i="17" s="1"/>
  <c r="U62" i="16"/>
  <c r="V62" i="16" s="1"/>
  <c r="AA62" i="13"/>
  <c r="AB62" i="13" s="1"/>
  <c r="AA62" i="12"/>
  <c r="AB62" i="12" s="1"/>
  <c r="AA62" i="10"/>
  <c r="AB62" i="10" s="1"/>
  <c r="R62" i="9"/>
  <c r="S62" i="9" s="1"/>
  <c r="C62" i="12"/>
  <c r="D62" i="12" s="1"/>
  <c r="F62" i="9"/>
  <c r="G62" i="9" s="1"/>
  <c r="U62" i="19"/>
  <c r="V62" i="19" s="1"/>
  <c r="R62" i="17"/>
  <c r="S62" i="17" s="1"/>
  <c r="AA62" i="15"/>
  <c r="AB62" i="15" s="1"/>
  <c r="O62" i="13"/>
  <c r="P62" i="13" s="1"/>
  <c r="O62" i="12"/>
  <c r="P62" i="12" s="1"/>
  <c r="AJ63" i="11"/>
  <c r="AK63" i="11" s="1"/>
  <c r="O62" i="10"/>
  <c r="P62" i="10" s="1"/>
  <c r="AJ62" i="9"/>
  <c r="AK62" i="9" s="1"/>
  <c r="L62" i="9"/>
  <c r="M62" i="9" s="1"/>
  <c r="AJ62" i="18"/>
  <c r="AK62" i="18" s="1"/>
  <c r="F62" i="17"/>
  <c r="G62" i="17" s="1"/>
  <c r="C62" i="13"/>
  <c r="D62" i="13" s="1"/>
  <c r="AD62" i="9"/>
  <c r="AE62" i="9" s="1"/>
  <c r="AG71" i="48"/>
  <c r="AH71" i="48" s="1"/>
  <c r="X71" i="48"/>
  <c r="Y71" i="48" s="1"/>
  <c r="O71" i="48"/>
  <c r="P71" i="48" s="1"/>
  <c r="F71" i="48"/>
  <c r="G71" i="48" s="1"/>
  <c r="U71" i="48"/>
  <c r="V71" i="48" s="1"/>
  <c r="L71" i="48"/>
  <c r="M71" i="48" s="1"/>
  <c r="C71" i="48"/>
  <c r="D71" i="48" s="1"/>
  <c r="AD71" i="48"/>
  <c r="AE71" i="48" s="1"/>
  <c r="I71" i="48"/>
  <c r="J71" i="48" s="1"/>
  <c r="AJ71" i="47"/>
  <c r="AK71" i="47" s="1"/>
  <c r="X71" i="47"/>
  <c r="Y71" i="47" s="1"/>
  <c r="L71" i="47"/>
  <c r="M71" i="47" s="1"/>
  <c r="AA71" i="48"/>
  <c r="AB71" i="48" s="1"/>
  <c r="AG71" i="47"/>
  <c r="AH71" i="47" s="1"/>
  <c r="U71" i="47"/>
  <c r="V71" i="47" s="1"/>
  <c r="I71" i="47"/>
  <c r="J71" i="47" s="1"/>
  <c r="AJ71" i="48"/>
  <c r="AK71" i="48" s="1"/>
  <c r="AD71" i="47"/>
  <c r="AE71" i="47" s="1"/>
  <c r="F71" i="47"/>
  <c r="G71" i="47" s="1"/>
  <c r="R71" i="48"/>
  <c r="S71" i="48" s="1"/>
  <c r="AA71" i="47"/>
  <c r="AB71" i="47" s="1"/>
  <c r="C71" i="47"/>
  <c r="D71" i="47" s="1"/>
  <c r="AA71" i="46"/>
  <c r="AB71" i="46" s="1"/>
  <c r="O71" i="46"/>
  <c r="P71" i="46" s="1"/>
  <c r="C71" i="46"/>
  <c r="D71" i="46" s="1"/>
  <c r="R71" i="47"/>
  <c r="S71" i="47" s="1"/>
  <c r="AJ71" i="46"/>
  <c r="AK71" i="46" s="1"/>
  <c r="X71" i="46"/>
  <c r="Y71" i="46" s="1"/>
  <c r="L71" i="46"/>
  <c r="M71" i="46" s="1"/>
  <c r="U71" i="46"/>
  <c r="V71" i="46" s="1"/>
  <c r="AA71" i="45"/>
  <c r="AB71" i="45" s="1"/>
  <c r="O71" i="45"/>
  <c r="P71" i="45" s="1"/>
  <c r="C71" i="45"/>
  <c r="D71" i="45" s="1"/>
  <c r="R71" i="46"/>
  <c r="S71" i="46" s="1"/>
  <c r="AJ71" i="45"/>
  <c r="AK71" i="45" s="1"/>
  <c r="X71" i="45"/>
  <c r="Y71" i="45" s="1"/>
  <c r="L71" i="45"/>
  <c r="M71" i="45" s="1"/>
  <c r="O71" i="47"/>
  <c r="P71" i="47" s="1"/>
  <c r="AG71" i="46"/>
  <c r="AH71" i="46" s="1"/>
  <c r="I71" i="46"/>
  <c r="J71" i="46" s="1"/>
  <c r="AG71" i="45"/>
  <c r="AH71" i="45" s="1"/>
  <c r="U71" i="45"/>
  <c r="V71" i="45" s="1"/>
  <c r="I71" i="45"/>
  <c r="J71" i="45" s="1"/>
  <c r="AD71" i="46"/>
  <c r="AE71" i="46" s="1"/>
  <c r="F71" i="46"/>
  <c r="G71" i="46" s="1"/>
  <c r="AD71" i="45"/>
  <c r="AE71" i="45" s="1"/>
  <c r="R71" i="45"/>
  <c r="S71" i="45" s="1"/>
  <c r="F71" i="45"/>
  <c r="G71" i="45" s="1"/>
  <c r="AG71" i="44"/>
  <c r="AH71" i="44" s="1"/>
  <c r="U71" i="44"/>
  <c r="V71" i="44" s="1"/>
  <c r="I71" i="44"/>
  <c r="J71" i="44" s="1"/>
  <c r="AJ71" i="43"/>
  <c r="AK71" i="43" s="1"/>
  <c r="AA71" i="43"/>
  <c r="AB71" i="43" s="1"/>
  <c r="F71" i="43"/>
  <c r="G71" i="43" s="1"/>
  <c r="AD71" i="44"/>
  <c r="AE71" i="44" s="1"/>
  <c r="R71" i="44"/>
  <c r="S71" i="44" s="1"/>
  <c r="F71" i="44"/>
  <c r="G71" i="44" s="1"/>
  <c r="AG71" i="43"/>
  <c r="AH71" i="43" s="1"/>
  <c r="X71" i="43"/>
  <c r="Y71" i="43" s="1"/>
  <c r="O71" i="43"/>
  <c r="P71" i="43" s="1"/>
  <c r="AA71" i="44"/>
  <c r="AB71" i="44" s="1"/>
  <c r="O71" i="44"/>
  <c r="P71" i="44" s="1"/>
  <c r="C71" i="44"/>
  <c r="D71" i="44" s="1"/>
  <c r="AD71" i="43"/>
  <c r="AE71" i="43" s="1"/>
  <c r="U71" i="43"/>
  <c r="V71" i="43" s="1"/>
  <c r="L71" i="43"/>
  <c r="M71" i="43" s="1"/>
  <c r="C71" i="43"/>
  <c r="D71" i="43" s="1"/>
  <c r="AJ71" i="44"/>
  <c r="AK71" i="44" s="1"/>
  <c r="X71" i="44"/>
  <c r="Y71" i="44" s="1"/>
  <c r="L71" i="44"/>
  <c r="M71" i="44" s="1"/>
  <c r="R71" i="43"/>
  <c r="S71" i="43" s="1"/>
  <c r="I71" i="43"/>
  <c r="J71" i="43" s="1"/>
  <c r="AG71" i="42"/>
  <c r="AH71" i="42" s="1"/>
  <c r="U71" i="42"/>
  <c r="V71" i="42" s="1"/>
  <c r="I71" i="42"/>
  <c r="J71" i="42" s="1"/>
  <c r="AD71" i="41"/>
  <c r="AE71" i="41" s="1"/>
  <c r="U71" i="41"/>
  <c r="V71" i="41" s="1"/>
  <c r="L71" i="41"/>
  <c r="M71" i="41" s="1"/>
  <c r="AJ71" i="40"/>
  <c r="AK71" i="40" s="1"/>
  <c r="X71" i="40"/>
  <c r="Y71" i="40" s="1"/>
  <c r="L71" i="40"/>
  <c r="M71" i="40" s="1"/>
  <c r="AD71" i="42"/>
  <c r="AE71" i="42" s="1"/>
  <c r="R71" i="42"/>
  <c r="S71" i="42" s="1"/>
  <c r="F71" i="42"/>
  <c r="G71" i="42" s="1"/>
  <c r="AA71" i="41"/>
  <c r="AB71" i="41" s="1"/>
  <c r="R71" i="41"/>
  <c r="S71" i="41" s="1"/>
  <c r="I71" i="41"/>
  <c r="J71" i="41" s="1"/>
  <c r="AG71" i="40"/>
  <c r="AH71" i="40" s="1"/>
  <c r="U71" i="40"/>
  <c r="V71" i="40" s="1"/>
  <c r="I71" i="40"/>
  <c r="J71" i="40" s="1"/>
  <c r="AA71" i="42"/>
  <c r="AB71" i="42" s="1"/>
  <c r="O71" i="42"/>
  <c r="P71" i="42" s="1"/>
  <c r="C71" i="42"/>
  <c r="D71" i="42" s="1"/>
  <c r="AJ71" i="41"/>
  <c r="AK71" i="41" s="1"/>
  <c r="O71" i="41"/>
  <c r="P71" i="41" s="1"/>
  <c r="F71" i="41"/>
  <c r="G71" i="41" s="1"/>
  <c r="AD71" i="40"/>
  <c r="AE71" i="40" s="1"/>
  <c r="R71" i="40"/>
  <c r="S71" i="40" s="1"/>
  <c r="F71" i="40"/>
  <c r="G71" i="40" s="1"/>
  <c r="L71" i="42"/>
  <c r="M71" i="42" s="1"/>
  <c r="AG71" i="41"/>
  <c r="AH71" i="41" s="1"/>
  <c r="C71" i="40"/>
  <c r="D71" i="40" s="1"/>
  <c r="AJ71" i="39"/>
  <c r="AK71" i="39" s="1"/>
  <c r="X71" i="39"/>
  <c r="Y71" i="39" s="1"/>
  <c r="L71" i="39"/>
  <c r="M71" i="39" s="1"/>
  <c r="AG71" i="38"/>
  <c r="AH71" i="38" s="1"/>
  <c r="U71" i="38"/>
  <c r="V71" i="38" s="1"/>
  <c r="I71" i="38"/>
  <c r="J71" i="38" s="1"/>
  <c r="AJ71" i="37"/>
  <c r="AK71" i="37" s="1"/>
  <c r="AA71" i="37"/>
  <c r="AB71" i="37" s="1"/>
  <c r="F71" i="37"/>
  <c r="G71" i="37" s="1"/>
  <c r="X71" i="41"/>
  <c r="Y71" i="41" s="1"/>
  <c r="AG71" i="39"/>
  <c r="AH71" i="39" s="1"/>
  <c r="U71" i="39"/>
  <c r="V71" i="39" s="1"/>
  <c r="I71" i="39"/>
  <c r="J71" i="39" s="1"/>
  <c r="AD71" i="38"/>
  <c r="AE71" i="38" s="1"/>
  <c r="R71" i="38"/>
  <c r="S71" i="38" s="1"/>
  <c r="F71" i="38"/>
  <c r="G71" i="38" s="1"/>
  <c r="X71" i="37"/>
  <c r="Y71" i="37" s="1"/>
  <c r="O71" i="37"/>
  <c r="P71" i="37" s="1"/>
  <c r="C71" i="37"/>
  <c r="D71" i="37" s="1"/>
  <c r="AJ71" i="42"/>
  <c r="AK71" i="42" s="1"/>
  <c r="AA71" i="40"/>
  <c r="AB71" i="40" s="1"/>
  <c r="AD71" i="39"/>
  <c r="AE71" i="39" s="1"/>
  <c r="R71" i="39"/>
  <c r="S71" i="39" s="1"/>
  <c r="F71" i="39"/>
  <c r="G71" i="39" s="1"/>
  <c r="AA71" i="38"/>
  <c r="AB71" i="38" s="1"/>
  <c r="O71" i="38"/>
  <c r="P71" i="38" s="1"/>
  <c r="C71" i="38"/>
  <c r="D71" i="38" s="1"/>
  <c r="AG71" i="37"/>
  <c r="AH71" i="37" s="1"/>
  <c r="U71" i="37"/>
  <c r="V71" i="37" s="1"/>
  <c r="L71" i="37"/>
  <c r="M71" i="37" s="1"/>
  <c r="X71" i="42"/>
  <c r="Y71" i="42" s="1"/>
  <c r="C71" i="41"/>
  <c r="D71" i="41" s="1"/>
  <c r="O71" i="40"/>
  <c r="P71" i="40" s="1"/>
  <c r="AA71" i="39"/>
  <c r="AB71" i="39" s="1"/>
  <c r="O71" i="39"/>
  <c r="P71" i="39" s="1"/>
  <c r="C71" i="39"/>
  <c r="D71" i="39" s="1"/>
  <c r="AJ71" i="38"/>
  <c r="AK71" i="38" s="1"/>
  <c r="X71" i="38"/>
  <c r="Y71" i="38" s="1"/>
  <c r="L71" i="38"/>
  <c r="M71" i="38" s="1"/>
  <c r="AD71" i="37"/>
  <c r="AE71" i="37" s="1"/>
  <c r="R71" i="37"/>
  <c r="S71" i="37" s="1"/>
  <c r="I71" i="37"/>
  <c r="J71" i="37" s="1"/>
  <c r="AA71" i="36"/>
  <c r="AB71" i="36" s="1"/>
  <c r="O71" i="36"/>
  <c r="P71" i="36" s="1"/>
  <c r="C71" i="36"/>
  <c r="D71" i="36" s="1"/>
  <c r="AJ71" i="35"/>
  <c r="AK71" i="35" s="1"/>
  <c r="X71" i="35"/>
  <c r="Y71" i="35" s="1"/>
  <c r="L71" i="35"/>
  <c r="M71" i="35" s="1"/>
  <c r="AD71" i="34"/>
  <c r="AE71" i="34" s="1"/>
  <c r="R71" i="34"/>
  <c r="S71" i="34" s="1"/>
  <c r="F71" i="34"/>
  <c r="G71" i="34" s="1"/>
  <c r="AG71" i="36"/>
  <c r="AH71" i="36" s="1"/>
  <c r="U71" i="36"/>
  <c r="V71" i="36" s="1"/>
  <c r="I71" i="36"/>
  <c r="J71" i="36" s="1"/>
  <c r="AD71" i="35"/>
  <c r="AE71" i="35" s="1"/>
  <c r="R71" i="35"/>
  <c r="S71" i="35" s="1"/>
  <c r="F71" i="35"/>
  <c r="G71" i="35" s="1"/>
  <c r="AJ71" i="34"/>
  <c r="AK71" i="34" s="1"/>
  <c r="X71" i="34"/>
  <c r="Y71" i="34" s="1"/>
  <c r="L71" i="34"/>
  <c r="M71" i="34" s="1"/>
  <c r="AD71" i="36"/>
  <c r="AE71" i="36" s="1"/>
  <c r="R71" i="36"/>
  <c r="S71" i="36" s="1"/>
  <c r="F71" i="36"/>
  <c r="G71" i="36" s="1"/>
  <c r="AA71" i="35"/>
  <c r="AB71" i="35" s="1"/>
  <c r="O71" i="35"/>
  <c r="P71" i="35" s="1"/>
  <c r="C71" i="35"/>
  <c r="D71" i="35" s="1"/>
  <c r="AG71" i="34"/>
  <c r="AH71" i="34" s="1"/>
  <c r="U71" i="34"/>
  <c r="V71" i="34" s="1"/>
  <c r="I71" i="34"/>
  <c r="J71" i="34" s="1"/>
  <c r="L71" i="36"/>
  <c r="M71" i="36" s="1"/>
  <c r="C71" i="34"/>
  <c r="D71" i="34" s="1"/>
  <c r="AD71" i="33"/>
  <c r="AE71" i="33" s="1"/>
  <c r="R71" i="33"/>
  <c r="S71" i="33" s="1"/>
  <c r="F71" i="33"/>
  <c r="G71" i="33" s="1"/>
  <c r="AA71" i="32"/>
  <c r="AB71" i="32" s="1"/>
  <c r="O71" i="32"/>
  <c r="P71" i="32" s="1"/>
  <c r="C71" i="32"/>
  <c r="D71" i="32" s="1"/>
  <c r="AA71" i="31"/>
  <c r="AB71" i="31" s="1"/>
  <c r="O71" i="31"/>
  <c r="P71" i="31" s="1"/>
  <c r="C71" i="31"/>
  <c r="D71" i="31" s="1"/>
  <c r="AG71" i="35"/>
  <c r="AH71" i="35" s="1"/>
  <c r="AA71" i="33"/>
  <c r="AB71" i="33" s="1"/>
  <c r="O71" i="33"/>
  <c r="P71" i="33" s="1"/>
  <c r="C71" i="33"/>
  <c r="D71" i="33" s="1"/>
  <c r="AJ71" i="32"/>
  <c r="AK71" i="32" s="1"/>
  <c r="X71" i="32"/>
  <c r="Y71" i="32" s="1"/>
  <c r="L71" i="32"/>
  <c r="M71" i="32" s="1"/>
  <c r="AJ71" i="31"/>
  <c r="AK71" i="31" s="1"/>
  <c r="X71" i="31"/>
  <c r="Y71" i="31" s="1"/>
  <c r="L71" i="31"/>
  <c r="M71" i="31" s="1"/>
  <c r="AJ71" i="36"/>
  <c r="AK71" i="36" s="1"/>
  <c r="U71" i="35"/>
  <c r="V71" i="35" s="1"/>
  <c r="AA71" i="34"/>
  <c r="AB71" i="34" s="1"/>
  <c r="AJ71" i="33"/>
  <c r="AK71" i="33" s="1"/>
  <c r="X71" i="33"/>
  <c r="Y71" i="33" s="1"/>
  <c r="L71" i="33"/>
  <c r="M71" i="33" s="1"/>
  <c r="AG71" i="32"/>
  <c r="AH71" i="32" s="1"/>
  <c r="U71" i="32"/>
  <c r="V71" i="32" s="1"/>
  <c r="I71" i="32"/>
  <c r="J71" i="32" s="1"/>
  <c r="X71" i="36"/>
  <c r="Y71" i="36" s="1"/>
  <c r="I71" i="35"/>
  <c r="J71" i="35" s="1"/>
  <c r="O71" i="34"/>
  <c r="P71" i="34" s="1"/>
  <c r="AG71" i="33"/>
  <c r="AH71" i="33" s="1"/>
  <c r="U71" i="33"/>
  <c r="V71" i="33" s="1"/>
  <c r="I71" i="33"/>
  <c r="J71" i="33" s="1"/>
  <c r="AD71" i="32"/>
  <c r="AE71" i="32" s="1"/>
  <c r="R71" i="32"/>
  <c r="S71" i="32" s="1"/>
  <c r="F71" i="32"/>
  <c r="G71" i="32" s="1"/>
  <c r="AD71" i="31"/>
  <c r="AE71" i="31" s="1"/>
  <c r="R71" i="31"/>
  <c r="S71" i="31" s="1"/>
  <c r="F71" i="31"/>
  <c r="G71" i="31" s="1"/>
  <c r="I71" i="31"/>
  <c r="J71" i="31" s="1"/>
  <c r="AJ71" i="30"/>
  <c r="AK71" i="30" s="1"/>
  <c r="AA71" i="30"/>
  <c r="AB71" i="30" s="1"/>
  <c r="R71" i="30"/>
  <c r="S71" i="30" s="1"/>
  <c r="F71" i="30"/>
  <c r="G71" i="30" s="1"/>
  <c r="AA71" i="29"/>
  <c r="AB71" i="29" s="1"/>
  <c r="O71" i="29"/>
  <c r="P71" i="29" s="1"/>
  <c r="C71" i="29"/>
  <c r="D71" i="29" s="1"/>
  <c r="AD71" i="28"/>
  <c r="AE71" i="28" s="1"/>
  <c r="R71" i="28"/>
  <c r="S71" i="28" s="1"/>
  <c r="F71" i="28"/>
  <c r="G71" i="28" s="1"/>
  <c r="AG71" i="27"/>
  <c r="AH71" i="27" s="1"/>
  <c r="U71" i="27"/>
  <c r="V71" i="27" s="1"/>
  <c r="I71" i="27"/>
  <c r="J71" i="27" s="1"/>
  <c r="AJ71" i="26"/>
  <c r="AK71" i="26" s="1"/>
  <c r="AA71" i="26"/>
  <c r="AB71" i="26" s="1"/>
  <c r="F71" i="26"/>
  <c r="G71" i="26" s="1"/>
  <c r="AJ71" i="25"/>
  <c r="AK71" i="25" s="1"/>
  <c r="X71" i="25"/>
  <c r="Y71" i="25" s="1"/>
  <c r="L71" i="25"/>
  <c r="M71" i="25" s="1"/>
  <c r="AG71" i="30"/>
  <c r="AH71" i="30" s="1"/>
  <c r="X71" i="30"/>
  <c r="Y71" i="30" s="1"/>
  <c r="O71" i="30"/>
  <c r="P71" i="30" s="1"/>
  <c r="C71" i="30"/>
  <c r="D71" i="30" s="1"/>
  <c r="AJ71" i="29"/>
  <c r="AK71" i="29" s="1"/>
  <c r="X71" i="29"/>
  <c r="Y71" i="29" s="1"/>
  <c r="L71" i="29"/>
  <c r="M71" i="29" s="1"/>
  <c r="AA71" i="28"/>
  <c r="AB71" i="28" s="1"/>
  <c r="O71" i="28"/>
  <c r="P71" i="28" s="1"/>
  <c r="C71" i="28"/>
  <c r="D71" i="28" s="1"/>
  <c r="AD71" i="27"/>
  <c r="AE71" i="27" s="1"/>
  <c r="R71" i="27"/>
  <c r="S71" i="27" s="1"/>
  <c r="F71" i="27"/>
  <c r="G71" i="27" s="1"/>
  <c r="AG71" i="26"/>
  <c r="AH71" i="26" s="1"/>
  <c r="X71" i="26"/>
  <c r="Y71" i="26" s="1"/>
  <c r="O71" i="26"/>
  <c r="P71" i="26" s="1"/>
  <c r="AG71" i="25"/>
  <c r="AH71" i="25" s="1"/>
  <c r="U71" i="25"/>
  <c r="V71" i="25" s="1"/>
  <c r="I71" i="25"/>
  <c r="J71" i="25" s="1"/>
  <c r="AG71" i="24"/>
  <c r="AH71" i="24" s="1"/>
  <c r="X71" i="24"/>
  <c r="Y71" i="24" s="1"/>
  <c r="C71" i="24"/>
  <c r="D71" i="24" s="1"/>
  <c r="AG71" i="31"/>
  <c r="AH71" i="31" s="1"/>
  <c r="AD71" i="30"/>
  <c r="AE71" i="30" s="1"/>
  <c r="L71" i="30"/>
  <c r="M71" i="30" s="1"/>
  <c r="AG71" i="29"/>
  <c r="AH71" i="29" s="1"/>
  <c r="U71" i="29"/>
  <c r="V71" i="29" s="1"/>
  <c r="I71" i="29"/>
  <c r="J71" i="29" s="1"/>
  <c r="AJ71" i="28"/>
  <c r="AK71" i="28" s="1"/>
  <c r="X71" i="28"/>
  <c r="Y71" i="28" s="1"/>
  <c r="L71" i="28"/>
  <c r="M71" i="28" s="1"/>
  <c r="AA71" i="27"/>
  <c r="AB71" i="27" s="1"/>
  <c r="O71" i="27"/>
  <c r="P71" i="27" s="1"/>
  <c r="C71" i="27"/>
  <c r="D71" i="27" s="1"/>
  <c r="AD71" i="26"/>
  <c r="AE71" i="26" s="1"/>
  <c r="U71" i="26"/>
  <c r="V71" i="26" s="1"/>
  <c r="L71" i="26"/>
  <c r="M71" i="26" s="1"/>
  <c r="C71" i="26"/>
  <c r="D71" i="26" s="1"/>
  <c r="AD71" i="25"/>
  <c r="AE71" i="25" s="1"/>
  <c r="R71" i="25"/>
  <c r="S71" i="25" s="1"/>
  <c r="F71" i="25"/>
  <c r="G71" i="25" s="1"/>
  <c r="AD71" i="24"/>
  <c r="AE71" i="24" s="1"/>
  <c r="U71" i="24"/>
  <c r="V71" i="24" s="1"/>
  <c r="L71" i="24"/>
  <c r="M71" i="24" s="1"/>
  <c r="U71" i="31"/>
  <c r="V71" i="31" s="1"/>
  <c r="U71" i="30"/>
  <c r="V71" i="30" s="1"/>
  <c r="I71" i="30"/>
  <c r="J71" i="30" s="1"/>
  <c r="AD71" i="29"/>
  <c r="AE71" i="29" s="1"/>
  <c r="R71" i="29"/>
  <c r="S71" i="29" s="1"/>
  <c r="F71" i="29"/>
  <c r="G71" i="29" s="1"/>
  <c r="AG71" i="28"/>
  <c r="AH71" i="28" s="1"/>
  <c r="U71" i="28"/>
  <c r="V71" i="28" s="1"/>
  <c r="I71" i="28"/>
  <c r="J71" i="28" s="1"/>
  <c r="AJ71" i="27"/>
  <c r="AK71" i="27" s="1"/>
  <c r="X71" i="27"/>
  <c r="Y71" i="27" s="1"/>
  <c r="L71" i="27"/>
  <c r="M71" i="27" s="1"/>
  <c r="I71" i="26"/>
  <c r="J71" i="26" s="1"/>
  <c r="O71" i="25"/>
  <c r="P71" i="25" s="1"/>
  <c r="AJ71" i="24"/>
  <c r="AK71" i="24" s="1"/>
  <c r="O71" i="24"/>
  <c r="P71" i="24" s="1"/>
  <c r="AJ71" i="22"/>
  <c r="AK71" i="22" s="1"/>
  <c r="X71" i="22"/>
  <c r="Y71" i="22" s="1"/>
  <c r="L71" i="22"/>
  <c r="M71" i="22" s="1"/>
  <c r="AG71" i="21"/>
  <c r="AH71" i="21" s="1"/>
  <c r="U71" i="21"/>
  <c r="V71" i="21" s="1"/>
  <c r="I71" i="21"/>
  <c r="J71" i="21" s="1"/>
  <c r="AJ71" i="20"/>
  <c r="AK71" i="20" s="1"/>
  <c r="X71" i="20"/>
  <c r="Y71" i="20" s="1"/>
  <c r="L71" i="20"/>
  <c r="M71" i="20" s="1"/>
  <c r="AJ71" i="19"/>
  <c r="AK71" i="19" s="1"/>
  <c r="R71" i="19"/>
  <c r="S71" i="19" s="1"/>
  <c r="F71" i="19"/>
  <c r="G71" i="19" s="1"/>
  <c r="AA71" i="18"/>
  <c r="AB71" i="18" s="1"/>
  <c r="O71" i="18"/>
  <c r="P71" i="18" s="1"/>
  <c r="C71" i="18"/>
  <c r="D71" i="18" s="1"/>
  <c r="C71" i="25"/>
  <c r="D71" i="25" s="1"/>
  <c r="AA71" i="24"/>
  <c r="AB71" i="24" s="1"/>
  <c r="I71" i="24"/>
  <c r="J71" i="24" s="1"/>
  <c r="AG71" i="22"/>
  <c r="AH71" i="22" s="1"/>
  <c r="U71" i="22"/>
  <c r="V71" i="22" s="1"/>
  <c r="I71" i="22"/>
  <c r="J71" i="22" s="1"/>
  <c r="AD71" i="21"/>
  <c r="AE71" i="21" s="1"/>
  <c r="R71" i="21"/>
  <c r="S71" i="21" s="1"/>
  <c r="F71" i="21"/>
  <c r="G71" i="21" s="1"/>
  <c r="AG71" i="20"/>
  <c r="AH71" i="20" s="1"/>
  <c r="U71" i="20"/>
  <c r="V71" i="20" s="1"/>
  <c r="I71" i="20"/>
  <c r="J71" i="20" s="1"/>
  <c r="AG71" i="19"/>
  <c r="AH71" i="19" s="1"/>
  <c r="X71" i="19"/>
  <c r="Y71" i="19" s="1"/>
  <c r="O71" i="19"/>
  <c r="P71" i="19" s="1"/>
  <c r="C71" i="19"/>
  <c r="D71" i="19" s="1"/>
  <c r="AJ71" i="18"/>
  <c r="AK71" i="18" s="1"/>
  <c r="X71" i="18"/>
  <c r="Y71" i="18" s="1"/>
  <c r="L71" i="18"/>
  <c r="M71" i="18" s="1"/>
  <c r="F71" i="24"/>
  <c r="G71" i="24" s="1"/>
  <c r="R71" i="26"/>
  <c r="S71" i="26" s="1"/>
  <c r="AA71" i="25"/>
  <c r="AB71" i="25" s="1"/>
  <c r="R71" i="24"/>
  <c r="S71" i="24" s="1"/>
  <c r="AA71" i="22"/>
  <c r="AB71" i="22" s="1"/>
  <c r="O71" i="22"/>
  <c r="P71" i="22" s="1"/>
  <c r="C71" i="22"/>
  <c r="D71" i="22" s="1"/>
  <c r="AJ71" i="21"/>
  <c r="AK71" i="21" s="1"/>
  <c r="X71" i="21"/>
  <c r="Y71" i="21" s="1"/>
  <c r="L71" i="21"/>
  <c r="M71" i="21" s="1"/>
  <c r="AA71" i="20"/>
  <c r="AB71" i="20" s="1"/>
  <c r="O71" i="20"/>
  <c r="P71" i="20" s="1"/>
  <c r="C71" i="20"/>
  <c r="D71" i="20" s="1"/>
  <c r="AA71" i="19"/>
  <c r="AB71" i="19" s="1"/>
  <c r="I71" i="19"/>
  <c r="J71" i="19" s="1"/>
  <c r="R71" i="22"/>
  <c r="S71" i="22" s="1"/>
  <c r="AA71" i="21"/>
  <c r="AB71" i="21" s="1"/>
  <c r="AD71" i="20"/>
  <c r="AE71" i="20" s="1"/>
  <c r="AD71" i="18"/>
  <c r="AE71" i="18" s="1"/>
  <c r="F71" i="18"/>
  <c r="G71" i="18" s="1"/>
  <c r="AG71" i="17"/>
  <c r="AH71" i="17" s="1"/>
  <c r="U71" i="17"/>
  <c r="V71" i="17" s="1"/>
  <c r="I71" i="17"/>
  <c r="J71" i="17" s="1"/>
  <c r="AD71" i="16"/>
  <c r="AE71" i="16" s="1"/>
  <c r="R71" i="16"/>
  <c r="S71" i="16" s="1"/>
  <c r="F71" i="16"/>
  <c r="G71" i="16" s="1"/>
  <c r="X71" i="15"/>
  <c r="Y71" i="15" s="1"/>
  <c r="O71" i="15"/>
  <c r="P71" i="15" s="1"/>
  <c r="AJ71" i="13"/>
  <c r="AK71" i="13" s="1"/>
  <c r="X71" i="13"/>
  <c r="Y71" i="13" s="1"/>
  <c r="L71" i="13"/>
  <c r="M71" i="13" s="1"/>
  <c r="AJ71" i="12"/>
  <c r="AK71" i="12" s="1"/>
  <c r="X71" i="12"/>
  <c r="Y71" i="12" s="1"/>
  <c r="L71" i="12"/>
  <c r="M71" i="12" s="1"/>
  <c r="AG72" i="11"/>
  <c r="AH72" i="11" s="1"/>
  <c r="U72" i="11"/>
  <c r="V72" i="11" s="1"/>
  <c r="I72" i="11"/>
  <c r="J72" i="11" s="1"/>
  <c r="AJ71" i="10"/>
  <c r="AK71" i="10" s="1"/>
  <c r="X71" i="10"/>
  <c r="Y71" i="10" s="1"/>
  <c r="L71" i="10"/>
  <c r="M71" i="10" s="1"/>
  <c r="X71" i="9"/>
  <c r="Y71" i="9" s="1"/>
  <c r="O71" i="9"/>
  <c r="P71" i="9" s="1"/>
  <c r="F71" i="12"/>
  <c r="G71" i="12" s="1"/>
  <c r="AA72" i="11"/>
  <c r="AB72" i="11" s="1"/>
  <c r="F71" i="10"/>
  <c r="G71" i="10" s="1"/>
  <c r="AJ71" i="9"/>
  <c r="AK71" i="9" s="1"/>
  <c r="L71" i="9"/>
  <c r="M71" i="9" s="1"/>
  <c r="F71" i="22"/>
  <c r="G71" i="22" s="1"/>
  <c r="O71" i="21"/>
  <c r="P71" i="21" s="1"/>
  <c r="R71" i="20"/>
  <c r="S71" i="20" s="1"/>
  <c r="AD71" i="19"/>
  <c r="AE71" i="19" s="1"/>
  <c r="U71" i="18"/>
  <c r="V71" i="18" s="1"/>
  <c r="AD71" i="17"/>
  <c r="AE71" i="17" s="1"/>
  <c r="R71" i="17"/>
  <c r="S71" i="17" s="1"/>
  <c r="F71" i="17"/>
  <c r="G71" i="17" s="1"/>
  <c r="AA71" i="16"/>
  <c r="AB71" i="16" s="1"/>
  <c r="O71" i="16"/>
  <c r="P71" i="16" s="1"/>
  <c r="C71" i="16"/>
  <c r="D71" i="16" s="1"/>
  <c r="AD71" i="15"/>
  <c r="AE71" i="15" s="1"/>
  <c r="U71" i="15"/>
  <c r="V71" i="15" s="1"/>
  <c r="F71" i="15"/>
  <c r="G71" i="15" s="1"/>
  <c r="AG71" i="13"/>
  <c r="AH71" i="13" s="1"/>
  <c r="U71" i="13"/>
  <c r="V71" i="13" s="1"/>
  <c r="I71" i="13"/>
  <c r="J71" i="13" s="1"/>
  <c r="AG71" i="12"/>
  <c r="AH71" i="12" s="1"/>
  <c r="U71" i="12"/>
  <c r="V71" i="12" s="1"/>
  <c r="I71" i="12"/>
  <c r="J71" i="12" s="1"/>
  <c r="AD72" i="11"/>
  <c r="AE72" i="11" s="1"/>
  <c r="R72" i="11"/>
  <c r="S72" i="11" s="1"/>
  <c r="F72" i="11"/>
  <c r="G72" i="11" s="1"/>
  <c r="AG71" i="10"/>
  <c r="AH71" i="10" s="1"/>
  <c r="U71" i="10"/>
  <c r="V71" i="10" s="1"/>
  <c r="I71" i="10"/>
  <c r="J71" i="10" s="1"/>
  <c r="AD71" i="9"/>
  <c r="AE71" i="9" s="1"/>
  <c r="U71" i="9"/>
  <c r="V71" i="9" s="1"/>
  <c r="F71" i="9"/>
  <c r="G71" i="9" s="1"/>
  <c r="AD71" i="12"/>
  <c r="AE71" i="12" s="1"/>
  <c r="O72" i="11"/>
  <c r="P72" i="11" s="1"/>
  <c r="R71" i="10"/>
  <c r="S71" i="10" s="1"/>
  <c r="C71" i="21"/>
  <c r="D71" i="21" s="1"/>
  <c r="F71" i="20"/>
  <c r="G71" i="20" s="1"/>
  <c r="U71" i="19"/>
  <c r="V71" i="19" s="1"/>
  <c r="R71" i="18"/>
  <c r="S71" i="18" s="1"/>
  <c r="AA71" i="17"/>
  <c r="AB71" i="17" s="1"/>
  <c r="O71" i="17"/>
  <c r="P71" i="17" s="1"/>
  <c r="C71" i="17"/>
  <c r="D71" i="17" s="1"/>
  <c r="AJ71" i="16"/>
  <c r="AK71" i="16" s="1"/>
  <c r="X71" i="16"/>
  <c r="Y71" i="16" s="1"/>
  <c r="L71" i="16"/>
  <c r="M71" i="16" s="1"/>
  <c r="AJ71" i="15"/>
  <c r="AK71" i="15" s="1"/>
  <c r="AA71" i="15"/>
  <c r="AB71" i="15" s="1"/>
  <c r="L71" i="15"/>
  <c r="M71" i="15" s="1"/>
  <c r="C71" i="15"/>
  <c r="D71" i="15" s="1"/>
  <c r="AD71" i="13"/>
  <c r="AE71" i="13" s="1"/>
  <c r="R71" i="13"/>
  <c r="S71" i="13" s="1"/>
  <c r="F71" i="13"/>
  <c r="G71" i="13" s="1"/>
  <c r="R71" i="12"/>
  <c r="S71" i="12" s="1"/>
  <c r="C72" i="11"/>
  <c r="D72" i="11" s="1"/>
  <c r="AD71" i="10"/>
  <c r="AE71" i="10" s="1"/>
  <c r="AA71" i="9"/>
  <c r="AB71" i="9" s="1"/>
  <c r="C71" i="9"/>
  <c r="D71" i="9" s="1"/>
  <c r="AG71" i="18"/>
  <c r="AH71" i="18" s="1"/>
  <c r="X71" i="17"/>
  <c r="Y71" i="17" s="1"/>
  <c r="I71" i="16"/>
  <c r="J71" i="16" s="1"/>
  <c r="I71" i="15"/>
  <c r="J71" i="15" s="1"/>
  <c r="C71" i="13"/>
  <c r="D71" i="13" s="1"/>
  <c r="C71" i="12"/>
  <c r="D71" i="12" s="1"/>
  <c r="X72" i="11"/>
  <c r="Y72" i="11" s="1"/>
  <c r="C71" i="10"/>
  <c r="D71" i="10" s="1"/>
  <c r="R71" i="9"/>
  <c r="S71" i="9" s="1"/>
  <c r="L71" i="19"/>
  <c r="M71" i="19" s="1"/>
  <c r="I71" i="18"/>
  <c r="J71" i="18" s="1"/>
  <c r="L71" i="17"/>
  <c r="M71" i="17" s="1"/>
  <c r="AG71" i="15"/>
  <c r="AH71" i="15" s="1"/>
  <c r="L72" i="11"/>
  <c r="M72" i="11" s="1"/>
  <c r="I71" i="9"/>
  <c r="J71" i="9" s="1"/>
  <c r="AJ71" i="17"/>
  <c r="AK71" i="17" s="1"/>
  <c r="O71" i="12"/>
  <c r="P71" i="12" s="1"/>
  <c r="AJ72" i="11"/>
  <c r="AK72" i="11" s="1"/>
  <c r="O71" i="10"/>
  <c r="P71" i="10" s="1"/>
  <c r="AD71" i="22"/>
  <c r="AE71" i="22" s="1"/>
  <c r="AG71" i="16"/>
  <c r="AH71" i="16" s="1"/>
  <c r="AA71" i="13"/>
  <c r="AB71" i="13" s="1"/>
  <c r="AA71" i="12"/>
  <c r="AB71" i="12" s="1"/>
  <c r="AA71" i="10"/>
  <c r="AB71" i="10" s="1"/>
  <c r="AG71" i="9"/>
  <c r="AH71" i="9" s="1"/>
  <c r="U71" i="16"/>
  <c r="V71" i="16" s="1"/>
  <c r="R71" i="15"/>
  <c r="S71" i="15" s="1"/>
  <c r="O71" i="13"/>
  <c r="P71" i="13" s="1"/>
  <c r="AG54" i="48"/>
  <c r="AH54" i="48" s="1"/>
  <c r="AA54" i="48"/>
  <c r="AB54" i="48" s="1"/>
  <c r="U54" i="48"/>
  <c r="V54" i="48" s="1"/>
  <c r="O54" i="48"/>
  <c r="P54" i="48" s="1"/>
  <c r="I54" i="48"/>
  <c r="J54" i="48" s="1"/>
  <c r="C54" i="48"/>
  <c r="D54" i="48" s="1"/>
  <c r="AJ54" i="47"/>
  <c r="AK54" i="47" s="1"/>
  <c r="U54" i="47"/>
  <c r="V54" i="47" s="1"/>
  <c r="L54" i="47"/>
  <c r="M54" i="47" s="1"/>
  <c r="AD54" i="48"/>
  <c r="AE54" i="48" s="1"/>
  <c r="R54" i="48"/>
  <c r="S54" i="48" s="1"/>
  <c r="F54" i="48"/>
  <c r="G54" i="48" s="1"/>
  <c r="AA54" i="47"/>
  <c r="AB54" i="47" s="1"/>
  <c r="R54" i="47"/>
  <c r="S54" i="47" s="1"/>
  <c r="C54" i="47"/>
  <c r="D54" i="47" s="1"/>
  <c r="AJ54" i="48"/>
  <c r="AK54" i="48" s="1"/>
  <c r="X54" i="47"/>
  <c r="Y54" i="47" s="1"/>
  <c r="I54" i="47"/>
  <c r="J54" i="47" s="1"/>
  <c r="X54" i="48"/>
  <c r="Y54" i="48" s="1"/>
  <c r="F54" i="47"/>
  <c r="G54" i="47" s="1"/>
  <c r="AG54" i="46"/>
  <c r="AH54" i="46" s="1"/>
  <c r="R54" i="46"/>
  <c r="S54" i="46" s="1"/>
  <c r="I54" i="46"/>
  <c r="J54" i="46" s="1"/>
  <c r="L54" i="48"/>
  <c r="M54" i="48" s="1"/>
  <c r="AG54" i="47"/>
  <c r="AH54" i="47" s="1"/>
  <c r="X54" i="46"/>
  <c r="Y54" i="46" s="1"/>
  <c r="O54" i="46"/>
  <c r="P54" i="46" s="1"/>
  <c r="U54" i="46"/>
  <c r="V54" i="46" s="1"/>
  <c r="F54" i="46"/>
  <c r="G54" i="46" s="1"/>
  <c r="AD54" i="47"/>
  <c r="AE54" i="47" s="1"/>
  <c r="AJ54" i="46"/>
  <c r="AK54" i="46" s="1"/>
  <c r="C54" i="46"/>
  <c r="D54" i="46" s="1"/>
  <c r="O54" i="47"/>
  <c r="P54" i="47" s="1"/>
  <c r="AD54" i="46"/>
  <c r="AE54" i="46" s="1"/>
  <c r="AA54" i="46"/>
  <c r="AB54" i="46" s="1"/>
  <c r="L54" i="46"/>
  <c r="M54" i="46" s="1"/>
  <c r="AJ54" i="45"/>
  <c r="AK54" i="45" s="1"/>
  <c r="AA54" i="45"/>
  <c r="AB54" i="45" s="1"/>
  <c r="R54" i="45"/>
  <c r="S54" i="45" s="1"/>
  <c r="AD54" i="44"/>
  <c r="AE54" i="44" s="1"/>
  <c r="R54" i="44"/>
  <c r="S54" i="44" s="1"/>
  <c r="F54" i="44"/>
  <c r="G54" i="44" s="1"/>
  <c r="AG54" i="45"/>
  <c r="AH54" i="45" s="1"/>
  <c r="X54" i="45"/>
  <c r="Y54" i="45" s="1"/>
  <c r="O54" i="45"/>
  <c r="P54" i="45" s="1"/>
  <c r="F54" i="45"/>
  <c r="G54" i="45" s="1"/>
  <c r="AA54" i="44"/>
  <c r="AB54" i="44" s="1"/>
  <c r="O54" i="44"/>
  <c r="P54" i="44" s="1"/>
  <c r="C54" i="44"/>
  <c r="D54" i="44" s="1"/>
  <c r="U54" i="45"/>
  <c r="V54" i="45" s="1"/>
  <c r="L54" i="45"/>
  <c r="M54" i="45" s="1"/>
  <c r="C54" i="45"/>
  <c r="D54" i="45" s="1"/>
  <c r="AJ54" i="44"/>
  <c r="AK54" i="44" s="1"/>
  <c r="X54" i="44"/>
  <c r="Y54" i="44" s="1"/>
  <c r="L54" i="44"/>
  <c r="M54" i="44" s="1"/>
  <c r="AD54" i="45"/>
  <c r="AE54" i="45" s="1"/>
  <c r="I54" i="45"/>
  <c r="J54" i="45" s="1"/>
  <c r="AG54" i="44"/>
  <c r="AH54" i="44" s="1"/>
  <c r="U54" i="44"/>
  <c r="V54" i="44" s="1"/>
  <c r="I54" i="44"/>
  <c r="J54" i="44" s="1"/>
  <c r="AJ54" i="42"/>
  <c r="AK54" i="42" s="1"/>
  <c r="X54" i="42"/>
  <c r="Y54" i="42" s="1"/>
  <c r="L54" i="42"/>
  <c r="M54" i="42" s="1"/>
  <c r="AJ54" i="40"/>
  <c r="AK54" i="40" s="1"/>
  <c r="X54" i="40"/>
  <c r="Y54" i="40" s="1"/>
  <c r="O54" i="40"/>
  <c r="P54" i="40" s="1"/>
  <c r="F54" i="40"/>
  <c r="G54" i="40" s="1"/>
  <c r="AG54" i="43"/>
  <c r="AH54" i="43" s="1"/>
  <c r="AA54" i="43"/>
  <c r="AB54" i="43" s="1"/>
  <c r="U54" i="43"/>
  <c r="V54" i="43" s="1"/>
  <c r="O54" i="43"/>
  <c r="P54" i="43" s="1"/>
  <c r="I54" i="43"/>
  <c r="J54" i="43" s="1"/>
  <c r="C54" i="43"/>
  <c r="D54" i="43" s="1"/>
  <c r="AG54" i="42"/>
  <c r="AH54" i="42" s="1"/>
  <c r="U54" i="42"/>
  <c r="V54" i="42" s="1"/>
  <c r="I54" i="42"/>
  <c r="J54" i="42" s="1"/>
  <c r="AG54" i="41"/>
  <c r="AH54" i="41" s="1"/>
  <c r="AA54" i="41"/>
  <c r="AB54" i="41" s="1"/>
  <c r="U54" i="41"/>
  <c r="V54" i="41" s="1"/>
  <c r="O54" i="41"/>
  <c r="P54" i="41" s="1"/>
  <c r="I54" i="41"/>
  <c r="J54" i="41" s="1"/>
  <c r="C54" i="41"/>
  <c r="D54" i="41" s="1"/>
  <c r="AG54" i="40"/>
  <c r="AH54" i="40" s="1"/>
  <c r="U54" i="40"/>
  <c r="V54" i="40" s="1"/>
  <c r="AD54" i="42"/>
  <c r="AE54" i="42" s="1"/>
  <c r="R54" i="42"/>
  <c r="S54" i="42" s="1"/>
  <c r="F54" i="42"/>
  <c r="G54" i="42" s="1"/>
  <c r="AD54" i="40"/>
  <c r="AE54" i="40" s="1"/>
  <c r="L54" i="40"/>
  <c r="M54" i="40" s="1"/>
  <c r="C54" i="40"/>
  <c r="D54" i="40" s="1"/>
  <c r="AJ54" i="43"/>
  <c r="AK54" i="43" s="1"/>
  <c r="AD54" i="43"/>
  <c r="AE54" i="43" s="1"/>
  <c r="X54" i="43"/>
  <c r="Y54" i="43" s="1"/>
  <c r="R54" i="43"/>
  <c r="S54" i="43" s="1"/>
  <c r="L54" i="43"/>
  <c r="M54" i="43" s="1"/>
  <c r="F54" i="43"/>
  <c r="G54" i="43" s="1"/>
  <c r="C54" i="42"/>
  <c r="D54" i="42" s="1"/>
  <c r="X54" i="41"/>
  <c r="Y54" i="41" s="1"/>
  <c r="R54" i="40"/>
  <c r="S54" i="40" s="1"/>
  <c r="AJ54" i="39"/>
  <c r="AK54" i="39" s="1"/>
  <c r="AD54" i="39"/>
  <c r="AE54" i="39" s="1"/>
  <c r="X54" i="39"/>
  <c r="Y54" i="39" s="1"/>
  <c r="R54" i="39"/>
  <c r="S54" i="39" s="1"/>
  <c r="L54" i="39"/>
  <c r="M54" i="39" s="1"/>
  <c r="F54" i="39"/>
  <c r="G54" i="39" s="1"/>
  <c r="X54" i="38"/>
  <c r="Y54" i="38" s="1"/>
  <c r="L54" i="38"/>
  <c r="M54" i="38" s="1"/>
  <c r="C54" i="38"/>
  <c r="D54" i="38" s="1"/>
  <c r="AG54" i="37"/>
  <c r="AH54" i="37" s="1"/>
  <c r="O54" i="37"/>
  <c r="P54" i="37" s="1"/>
  <c r="C54" i="37"/>
  <c r="D54" i="37" s="1"/>
  <c r="R54" i="41"/>
  <c r="S54" i="41" s="1"/>
  <c r="I54" i="40"/>
  <c r="J54" i="40" s="1"/>
  <c r="AG54" i="38"/>
  <c r="AH54" i="38" s="1"/>
  <c r="U54" i="38"/>
  <c r="V54" i="38" s="1"/>
  <c r="AA54" i="42"/>
  <c r="AB54" i="42" s="1"/>
  <c r="AJ54" i="41"/>
  <c r="AK54" i="41" s="1"/>
  <c r="L54" i="41"/>
  <c r="M54" i="41" s="1"/>
  <c r="AG54" i="39"/>
  <c r="AH54" i="39" s="1"/>
  <c r="AA54" i="39"/>
  <c r="AB54" i="39" s="1"/>
  <c r="U54" i="39"/>
  <c r="V54" i="39" s="1"/>
  <c r="O54" i="39"/>
  <c r="P54" i="39" s="1"/>
  <c r="I54" i="39"/>
  <c r="J54" i="39" s="1"/>
  <c r="C54" i="39"/>
  <c r="D54" i="39" s="1"/>
  <c r="AD54" i="38"/>
  <c r="AE54" i="38" s="1"/>
  <c r="R54" i="38"/>
  <c r="S54" i="38" s="1"/>
  <c r="I54" i="38"/>
  <c r="J54" i="38" s="1"/>
  <c r="AA54" i="37"/>
  <c r="AB54" i="37" s="1"/>
  <c r="R54" i="37"/>
  <c r="S54" i="37" s="1"/>
  <c r="I54" i="37"/>
  <c r="J54" i="37" s="1"/>
  <c r="O54" i="42"/>
  <c r="P54" i="42" s="1"/>
  <c r="AD54" i="41"/>
  <c r="AE54" i="41" s="1"/>
  <c r="F54" i="41"/>
  <c r="G54" i="41" s="1"/>
  <c r="AA54" i="40"/>
  <c r="AB54" i="40" s="1"/>
  <c r="AJ54" i="38"/>
  <c r="AK54" i="38" s="1"/>
  <c r="AA54" i="38"/>
  <c r="AB54" i="38" s="1"/>
  <c r="O54" i="38"/>
  <c r="P54" i="38" s="1"/>
  <c r="F54" i="38"/>
  <c r="G54" i="38" s="1"/>
  <c r="X54" i="37"/>
  <c r="Y54" i="37" s="1"/>
  <c r="F54" i="37"/>
  <c r="G54" i="37" s="1"/>
  <c r="AG54" i="36"/>
  <c r="AH54" i="36" s="1"/>
  <c r="AA54" i="36"/>
  <c r="AB54" i="36" s="1"/>
  <c r="U54" i="36"/>
  <c r="V54" i="36" s="1"/>
  <c r="O54" i="36"/>
  <c r="P54" i="36" s="1"/>
  <c r="I54" i="36"/>
  <c r="J54" i="36" s="1"/>
  <c r="C54" i="36"/>
  <c r="D54" i="36" s="1"/>
  <c r="AD54" i="35"/>
  <c r="AE54" i="35" s="1"/>
  <c r="I54" i="35"/>
  <c r="J54" i="35" s="1"/>
  <c r="AD54" i="34"/>
  <c r="AE54" i="34" s="1"/>
  <c r="U54" i="34"/>
  <c r="V54" i="34" s="1"/>
  <c r="F54" i="34"/>
  <c r="G54" i="34" s="1"/>
  <c r="U54" i="37"/>
  <c r="V54" i="37" s="1"/>
  <c r="AJ54" i="37"/>
  <c r="AK54" i="37" s="1"/>
  <c r="AJ54" i="36"/>
  <c r="AK54" i="36" s="1"/>
  <c r="AD54" i="36"/>
  <c r="AE54" i="36" s="1"/>
  <c r="X54" i="36"/>
  <c r="Y54" i="36" s="1"/>
  <c r="R54" i="36"/>
  <c r="S54" i="36" s="1"/>
  <c r="L54" i="36"/>
  <c r="M54" i="36" s="1"/>
  <c r="F54" i="36"/>
  <c r="G54" i="36" s="1"/>
  <c r="AG54" i="35"/>
  <c r="AH54" i="35" s="1"/>
  <c r="X54" i="35"/>
  <c r="Y54" i="35" s="1"/>
  <c r="O54" i="35"/>
  <c r="P54" i="35" s="1"/>
  <c r="F54" i="35"/>
  <c r="G54" i="35" s="1"/>
  <c r="AG54" i="34"/>
  <c r="AH54" i="34" s="1"/>
  <c r="R54" i="34"/>
  <c r="S54" i="34" s="1"/>
  <c r="I54" i="34"/>
  <c r="J54" i="34" s="1"/>
  <c r="AD54" i="37"/>
  <c r="AE54" i="37" s="1"/>
  <c r="L54" i="37"/>
  <c r="M54" i="37" s="1"/>
  <c r="U54" i="35"/>
  <c r="V54" i="35" s="1"/>
  <c r="L54" i="35"/>
  <c r="M54" i="35" s="1"/>
  <c r="C54" i="35"/>
  <c r="D54" i="35" s="1"/>
  <c r="X54" i="34"/>
  <c r="Y54" i="34" s="1"/>
  <c r="O54" i="34"/>
  <c r="P54" i="34" s="1"/>
  <c r="AJ54" i="35"/>
  <c r="AK54" i="35" s="1"/>
  <c r="AA54" i="34"/>
  <c r="AB54" i="34" s="1"/>
  <c r="AA54" i="33"/>
  <c r="AB54" i="33" s="1"/>
  <c r="R54" i="33"/>
  <c r="S54" i="33" s="1"/>
  <c r="F54" i="33"/>
  <c r="G54" i="33" s="1"/>
  <c r="AG54" i="31"/>
  <c r="AH54" i="31" s="1"/>
  <c r="R54" i="31"/>
  <c r="S54" i="31" s="1"/>
  <c r="I54" i="31"/>
  <c r="J54" i="31" s="1"/>
  <c r="AA54" i="35"/>
  <c r="AB54" i="35" s="1"/>
  <c r="AJ54" i="33"/>
  <c r="AK54" i="33" s="1"/>
  <c r="O54" i="33"/>
  <c r="P54" i="33" s="1"/>
  <c r="C54" i="33"/>
  <c r="D54" i="33" s="1"/>
  <c r="AJ54" i="32"/>
  <c r="AK54" i="32" s="1"/>
  <c r="AD54" i="32"/>
  <c r="AE54" i="32" s="1"/>
  <c r="X54" i="32"/>
  <c r="Y54" i="32" s="1"/>
  <c r="R54" i="32"/>
  <c r="S54" i="32" s="1"/>
  <c r="L54" i="32"/>
  <c r="M54" i="32" s="1"/>
  <c r="F54" i="32"/>
  <c r="G54" i="32" s="1"/>
  <c r="X54" i="31"/>
  <c r="Y54" i="31" s="1"/>
  <c r="O54" i="31"/>
  <c r="P54" i="31" s="1"/>
  <c r="R54" i="35"/>
  <c r="S54" i="35" s="1"/>
  <c r="L54" i="34"/>
  <c r="M54" i="34" s="1"/>
  <c r="AG54" i="33"/>
  <c r="AH54" i="33" s="1"/>
  <c r="X54" i="33"/>
  <c r="Y54" i="33" s="1"/>
  <c r="L54" i="33"/>
  <c r="M54" i="33" s="1"/>
  <c r="AJ54" i="34"/>
  <c r="AK54" i="34" s="1"/>
  <c r="C54" i="34"/>
  <c r="D54" i="34" s="1"/>
  <c r="AD54" i="33"/>
  <c r="AE54" i="33" s="1"/>
  <c r="U54" i="33"/>
  <c r="V54" i="33" s="1"/>
  <c r="I54" i="33"/>
  <c r="J54" i="33" s="1"/>
  <c r="AG54" i="32"/>
  <c r="AH54" i="32" s="1"/>
  <c r="AA54" i="32"/>
  <c r="AB54" i="32" s="1"/>
  <c r="U54" i="32"/>
  <c r="V54" i="32" s="1"/>
  <c r="O54" i="32"/>
  <c r="P54" i="32" s="1"/>
  <c r="I54" i="32"/>
  <c r="J54" i="32" s="1"/>
  <c r="C54" i="32"/>
  <c r="D54" i="32" s="1"/>
  <c r="AJ54" i="31"/>
  <c r="AK54" i="31" s="1"/>
  <c r="AA54" i="31"/>
  <c r="AB54" i="31" s="1"/>
  <c r="L54" i="31"/>
  <c r="M54" i="31" s="1"/>
  <c r="C54" i="31"/>
  <c r="D54" i="31" s="1"/>
  <c r="U54" i="31"/>
  <c r="V54" i="31" s="1"/>
  <c r="AA54" i="30"/>
  <c r="AB54" i="30" s="1"/>
  <c r="O54" i="30"/>
  <c r="P54" i="30" s="1"/>
  <c r="F54" i="30"/>
  <c r="G54" i="30" s="1"/>
  <c r="AD54" i="28"/>
  <c r="AE54" i="28" s="1"/>
  <c r="U54" i="28"/>
  <c r="V54" i="28" s="1"/>
  <c r="F54" i="28"/>
  <c r="G54" i="28" s="1"/>
  <c r="AJ54" i="27"/>
  <c r="AK54" i="27" s="1"/>
  <c r="AD54" i="27"/>
  <c r="AE54" i="27" s="1"/>
  <c r="X54" i="27"/>
  <c r="Y54" i="27" s="1"/>
  <c r="R54" i="27"/>
  <c r="S54" i="27" s="1"/>
  <c r="L54" i="27"/>
  <c r="M54" i="27" s="1"/>
  <c r="F54" i="27"/>
  <c r="G54" i="27" s="1"/>
  <c r="AJ54" i="26"/>
  <c r="AK54" i="26" s="1"/>
  <c r="AA54" i="26"/>
  <c r="AB54" i="26" s="1"/>
  <c r="L54" i="26"/>
  <c r="M54" i="26" s="1"/>
  <c r="C54" i="26"/>
  <c r="D54" i="26" s="1"/>
  <c r="AG54" i="25"/>
  <c r="AH54" i="25" s="1"/>
  <c r="R54" i="25"/>
  <c r="S54" i="25" s="1"/>
  <c r="I54" i="25"/>
  <c r="J54" i="25" s="1"/>
  <c r="AJ54" i="30"/>
  <c r="AK54" i="30" s="1"/>
  <c r="X54" i="30"/>
  <c r="Y54" i="30" s="1"/>
  <c r="C54" i="30"/>
  <c r="D54" i="30" s="1"/>
  <c r="AG54" i="29"/>
  <c r="AH54" i="29" s="1"/>
  <c r="AA54" i="29"/>
  <c r="AB54" i="29" s="1"/>
  <c r="U54" i="29"/>
  <c r="V54" i="29" s="1"/>
  <c r="O54" i="29"/>
  <c r="P54" i="29" s="1"/>
  <c r="I54" i="29"/>
  <c r="J54" i="29" s="1"/>
  <c r="C54" i="29"/>
  <c r="D54" i="29" s="1"/>
  <c r="AJ54" i="28"/>
  <c r="AK54" i="28" s="1"/>
  <c r="AA54" i="28"/>
  <c r="AB54" i="28" s="1"/>
  <c r="L54" i="28"/>
  <c r="M54" i="28" s="1"/>
  <c r="C54" i="28"/>
  <c r="D54" i="28" s="1"/>
  <c r="AG54" i="26"/>
  <c r="AH54" i="26" s="1"/>
  <c r="R54" i="26"/>
  <c r="S54" i="26" s="1"/>
  <c r="I54" i="26"/>
  <c r="J54" i="26" s="1"/>
  <c r="X54" i="25"/>
  <c r="Y54" i="25" s="1"/>
  <c r="O54" i="25"/>
  <c r="P54" i="25" s="1"/>
  <c r="F54" i="31"/>
  <c r="G54" i="31" s="1"/>
  <c r="AG54" i="30"/>
  <c r="AH54" i="30" s="1"/>
  <c r="U54" i="30"/>
  <c r="V54" i="30" s="1"/>
  <c r="L54" i="30"/>
  <c r="M54" i="30" s="1"/>
  <c r="AG54" i="28"/>
  <c r="AH54" i="28" s="1"/>
  <c r="R54" i="28"/>
  <c r="S54" i="28" s="1"/>
  <c r="I54" i="28"/>
  <c r="J54" i="28" s="1"/>
  <c r="AG54" i="27"/>
  <c r="AH54" i="27" s="1"/>
  <c r="AA54" i="27"/>
  <c r="AB54" i="27" s="1"/>
  <c r="U54" i="27"/>
  <c r="V54" i="27" s="1"/>
  <c r="O54" i="27"/>
  <c r="P54" i="27" s="1"/>
  <c r="I54" i="27"/>
  <c r="J54" i="27" s="1"/>
  <c r="C54" i="27"/>
  <c r="D54" i="27" s="1"/>
  <c r="X54" i="26"/>
  <c r="Y54" i="26" s="1"/>
  <c r="O54" i="26"/>
  <c r="P54" i="26" s="1"/>
  <c r="AD54" i="25"/>
  <c r="AE54" i="25" s="1"/>
  <c r="U54" i="25"/>
  <c r="V54" i="25" s="1"/>
  <c r="F54" i="25"/>
  <c r="G54" i="25" s="1"/>
  <c r="AD54" i="31"/>
  <c r="AE54" i="31" s="1"/>
  <c r="AD54" i="30"/>
  <c r="AE54" i="30" s="1"/>
  <c r="R54" i="30"/>
  <c r="S54" i="30" s="1"/>
  <c r="I54" i="30"/>
  <c r="J54" i="30" s="1"/>
  <c r="AJ54" i="29"/>
  <c r="AK54" i="29" s="1"/>
  <c r="AD54" i="29"/>
  <c r="AE54" i="29" s="1"/>
  <c r="X54" i="29"/>
  <c r="Y54" i="29" s="1"/>
  <c r="R54" i="29"/>
  <c r="S54" i="29" s="1"/>
  <c r="L54" i="29"/>
  <c r="M54" i="29" s="1"/>
  <c r="F54" i="29"/>
  <c r="G54" i="29" s="1"/>
  <c r="X54" i="28"/>
  <c r="Y54" i="28" s="1"/>
  <c r="O54" i="28"/>
  <c r="P54" i="28" s="1"/>
  <c r="F54" i="26"/>
  <c r="G54" i="26" s="1"/>
  <c r="AJ54" i="25"/>
  <c r="AK54" i="25" s="1"/>
  <c r="C54" i="25"/>
  <c r="D54" i="25" s="1"/>
  <c r="AG54" i="22"/>
  <c r="AH54" i="22" s="1"/>
  <c r="X54" i="22"/>
  <c r="Y54" i="22" s="1"/>
  <c r="I54" i="22"/>
  <c r="J54" i="22" s="1"/>
  <c r="AD54" i="21"/>
  <c r="AE54" i="21" s="1"/>
  <c r="U54" i="21"/>
  <c r="V54" i="21" s="1"/>
  <c r="I54" i="21"/>
  <c r="J54" i="21" s="1"/>
  <c r="AD54" i="20"/>
  <c r="AE54" i="20" s="1"/>
  <c r="U54" i="20"/>
  <c r="V54" i="20" s="1"/>
  <c r="F54" i="20"/>
  <c r="G54" i="20" s="1"/>
  <c r="AJ54" i="19"/>
  <c r="AK54" i="19" s="1"/>
  <c r="X54" i="19"/>
  <c r="Y54" i="19" s="1"/>
  <c r="I54" i="19"/>
  <c r="J54" i="19" s="1"/>
  <c r="AK54" i="18"/>
  <c r="O54" i="18"/>
  <c r="P54" i="18" s="1"/>
  <c r="F54" i="18"/>
  <c r="G54" i="18" s="1"/>
  <c r="AD54" i="26"/>
  <c r="AE54" i="26" s="1"/>
  <c r="AA54" i="25"/>
  <c r="AB54" i="25" s="1"/>
  <c r="AJ54" i="24"/>
  <c r="AK54" i="24" s="1"/>
  <c r="AD54" i="24"/>
  <c r="AE54" i="24" s="1"/>
  <c r="X54" i="24"/>
  <c r="Y54" i="24" s="1"/>
  <c r="R54" i="24"/>
  <c r="S54" i="24" s="1"/>
  <c r="L54" i="24"/>
  <c r="M54" i="24" s="1"/>
  <c r="F54" i="24"/>
  <c r="G54" i="24" s="1"/>
  <c r="AD54" i="22"/>
  <c r="AE54" i="22" s="1"/>
  <c r="O54" i="22"/>
  <c r="P54" i="22" s="1"/>
  <c r="F54" i="22"/>
  <c r="G54" i="22" s="1"/>
  <c r="AA54" i="21"/>
  <c r="AB54" i="21" s="1"/>
  <c r="R54" i="21"/>
  <c r="S54" i="21" s="1"/>
  <c r="F54" i="21"/>
  <c r="G54" i="21" s="1"/>
  <c r="AJ54" i="20"/>
  <c r="AK54" i="20" s="1"/>
  <c r="AA54" i="20"/>
  <c r="AB54" i="20" s="1"/>
  <c r="L54" i="20"/>
  <c r="M54" i="20" s="1"/>
  <c r="C54" i="20"/>
  <c r="D54" i="20" s="1"/>
  <c r="AG54" i="19"/>
  <c r="AH54" i="19" s="1"/>
  <c r="O54" i="19"/>
  <c r="P54" i="19" s="1"/>
  <c r="F54" i="19"/>
  <c r="G54" i="19" s="1"/>
  <c r="AG54" i="18"/>
  <c r="AH54" i="18" s="1"/>
  <c r="X54" i="18"/>
  <c r="Y54" i="18" s="1"/>
  <c r="C54" i="18"/>
  <c r="D54" i="18" s="1"/>
  <c r="U54" i="26"/>
  <c r="V54" i="26" s="1"/>
  <c r="L54" i="25"/>
  <c r="M54" i="25" s="1"/>
  <c r="AG54" i="24"/>
  <c r="AH54" i="24" s="1"/>
  <c r="AA54" i="24"/>
  <c r="AB54" i="24" s="1"/>
  <c r="U54" i="24"/>
  <c r="V54" i="24" s="1"/>
  <c r="O54" i="24"/>
  <c r="P54" i="24" s="1"/>
  <c r="I54" i="24"/>
  <c r="J54" i="24" s="1"/>
  <c r="C54" i="24"/>
  <c r="D54" i="24" s="1"/>
  <c r="AA54" i="22"/>
  <c r="AB54" i="22" s="1"/>
  <c r="R54" i="22"/>
  <c r="S54" i="22" s="1"/>
  <c r="AG54" i="21"/>
  <c r="AH54" i="21" s="1"/>
  <c r="X54" i="21"/>
  <c r="Y54" i="21" s="1"/>
  <c r="L54" i="21"/>
  <c r="M54" i="21" s="1"/>
  <c r="X54" i="20"/>
  <c r="Y54" i="20" s="1"/>
  <c r="O54" i="20"/>
  <c r="P54" i="20" s="1"/>
  <c r="AA54" i="19"/>
  <c r="AB54" i="19" s="1"/>
  <c r="R54" i="19"/>
  <c r="S54" i="19" s="1"/>
  <c r="C54" i="19"/>
  <c r="D54" i="19" s="1"/>
  <c r="L54" i="22"/>
  <c r="M54" i="22" s="1"/>
  <c r="AJ54" i="21"/>
  <c r="AK54" i="21" s="1"/>
  <c r="I54" i="20"/>
  <c r="J54" i="20" s="1"/>
  <c r="R54" i="18"/>
  <c r="S54" i="18" s="1"/>
  <c r="AJ54" i="17"/>
  <c r="AK54" i="17" s="1"/>
  <c r="AA54" i="17"/>
  <c r="AB54" i="17" s="1"/>
  <c r="L54" i="17"/>
  <c r="M54" i="17" s="1"/>
  <c r="C54" i="17"/>
  <c r="D54" i="17" s="1"/>
  <c r="AD54" i="16"/>
  <c r="AE54" i="16" s="1"/>
  <c r="R54" i="16"/>
  <c r="S54" i="16" s="1"/>
  <c r="I54" i="16"/>
  <c r="J54" i="16" s="1"/>
  <c r="AJ54" i="15"/>
  <c r="AK54" i="15" s="1"/>
  <c r="X54" i="15"/>
  <c r="Y54" i="15" s="1"/>
  <c r="O54" i="15"/>
  <c r="P54" i="15" s="1"/>
  <c r="C54" i="15"/>
  <c r="D54" i="15" s="1"/>
  <c r="AJ54" i="13"/>
  <c r="AK54" i="13" s="1"/>
  <c r="X54" i="13"/>
  <c r="Y54" i="13" s="1"/>
  <c r="L54" i="13"/>
  <c r="M54" i="13" s="1"/>
  <c r="AG54" i="12"/>
  <c r="AH54" i="12" s="1"/>
  <c r="AA54" i="12"/>
  <c r="AB54" i="12" s="1"/>
  <c r="U54" i="12"/>
  <c r="V54" i="12" s="1"/>
  <c r="O54" i="12"/>
  <c r="P54" i="12" s="1"/>
  <c r="I54" i="12"/>
  <c r="J54" i="12" s="1"/>
  <c r="C54" i="12"/>
  <c r="D54" i="12" s="1"/>
  <c r="AJ54" i="10"/>
  <c r="AK54" i="10" s="1"/>
  <c r="O54" i="10"/>
  <c r="P54" i="10" s="1"/>
  <c r="F54" i="10"/>
  <c r="G54" i="10" s="1"/>
  <c r="AJ54" i="12"/>
  <c r="AK54" i="12" s="1"/>
  <c r="X54" i="12"/>
  <c r="Y54" i="12" s="1"/>
  <c r="F54" i="12"/>
  <c r="G54" i="12" s="1"/>
  <c r="U54" i="10"/>
  <c r="V54" i="10" s="1"/>
  <c r="AJ54" i="22"/>
  <c r="AK54" i="22" s="1"/>
  <c r="C54" i="22"/>
  <c r="D54" i="22" s="1"/>
  <c r="AG54" i="20"/>
  <c r="AH54" i="20" s="1"/>
  <c r="AD54" i="19"/>
  <c r="AE54" i="19" s="1"/>
  <c r="AD54" i="18"/>
  <c r="AE54" i="18" s="1"/>
  <c r="L54" i="18"/>
  <c r="M54" i="18" s="1"/>
  <c r="AG54" i="17"/>
  <c r="AH54" i="17" s="1"/>
  <c r="R54" i="17"/>
  <c r="S54" i="17" s="1"/>
  <c r="I54" i="17"/>
  <c r="J54" i="17" s="1"/>
  <c r="AJ54" i="16"/>
  <c r="AK54" i="16" s="1"/>
  <c r="AA54" i="16"/>
  <c r="AB54" i="16" s="1"/>
  <c r="O54" i="16"/>
  <c r="P54" i="16" s="1"/>
  <c r="F54" i="16"/>
  <c r="G54" i="16" s="1"/>
  <c r="AG54" i="15"/>
  <c r="AH54" i="15" s="1"/>
  <c r="U54" i="15"/>
  <c r="V54" i="15" s="1"/>
  <c r="L54" i="15"/>
  <c r="M54" i="15" s="1"/>
  <c r="AG54" i="13"/>
  <c r="AH54" i="13" s="1"/>
  <c r="U54" i="13"/>
  <c r="V54" i="13" s="1"/>
  <c r="I54" i="13"/>
  <c r="J54" i="13" s="1"/>
  <c r="AJ55" i="11"/>
  <c r="AK55" i="11" s="1"/>
  <c r="AD55" i="11"/>
  <c r="AE55" i="11" s="1"/>
  <c r="X55" i="11"/>
  <c r="Y55" i="11" s="1"/>
  <c r="R55" i="11"/>
  <c r="S55" i="11" s="1"/>
  <c r="L55" i="11"/>
  <c r="M55" i="11" s="1"/>
  <c r="F55" i="11"/>
  <c r="G55" i="11" s="1"/>
  <c r="AG54" i="10"/>
  <c r="AH54" i="10" s="1"/>
  <c r="X54" i="10"/>
  <c r="Y54" i="10" s="1"/>
  <c r="C54" i="10"/>
  <c r="D54" i="10" s="1"/>
  <c r="AG54" i="9"/>
  <c r="AH54" i="9" s="1"/>
  <c r="AA54" i="9"/>
  <c r="AB54" i="9" s="1"/>
  <c r="U54" i="9"/>
  <c r="V54" i="9" s="1"/>
  <c r="O54" i="9"/>
  <c r="P54" i="9" s="1"/>
  <c r="I54" i="9"/>
  <c r="J54" i="9" s="1"/>
  <c r="C54" i="9"/>
  <c r="D54" i="9" s="1"/>
  <c r="AD54" i="12"/>
  <c r="AE54" i="12" s="1"/>
  <c r="L54" i="12"/>
  <c r="M54" i="12" s="1"/>
  <c r="L54" i="10"/>
  <c r="M54" i="10" s="1"/>
  <c r="O54" i="21"/>
  <c r="P54" i="21" s="1"/>
  <c r="U54" i="19"/>
  <c r="V54" i="19" s="1"/>
  <c r="AA54" i="18"/>
  <c r="AB54" i="18" s="1"/>
  <c r="I54" i="18"/>
  <c r="J54" i="18" s="1"/>
  <c r="X54" i="17"/>
  <c r="Y54" i="17" s="1"/>
  <c r="O54" i="17"/>
  <c r="P54" i="17" s="1"/>
  <c r="X54" i="16"/>
  <c r="Y54" i="16" s="1"/>
  <c r="L54" i="16"/>
  <c r="M54" i="16" s="1"/>
  <c r="C54" i="16"/>
  <c r="D54" i="16" s="1"/>
  <c r="AD54" i="15"/>
  <c r="AE54" i="15" s="1"/>
  <c r="R54" i="15"/>
  <c r="S54" i="15" s="1"/>
  <c r="I54" i="15"/>
  <c r="J54" i="15" s="1"/>
  <c r="AD54" i="13"/>
  <c r="AE54" i="13" s="1"/>
  <c r="R54" i="13"/>
  <c r="S54" i="13" s="1"/>
  <c r="F54" i="13"/>
  <c r="G54" i="13" s="1"/>
  <c r="R54" i="12"/>
  <c r="S54" i="12" s="1"/>
  <c r="AD54" i="10"/>
  <c r="AE54" i="10" s="1"/>
  <c r="U54" i="22"/>
  <c r="V54" i="22" s="1"/>
  <c r="C54" i="21"/>
  <c r="D54" i="21" s="1"/>
  <c r="U54" i="17"/>
  <c r="V54" i="17" s="1"/>
  <c r="U54" i="16"/>
  <c r="V54" i="16" s="1"/>
  <c r="C54" i="13"/>
  <c r="D54" i="13" s="1"/>
  <c r="U55" i="11"/>
  <c r="V55" i="11" s="1"/>
  <c r="R54" i="10"/>
  <c r="S54" i="10" s="1"/>
  <c r="L54" i="9"/>
  <c r="M54" i="9" s="1"/>
  <c r="R54" i="20"/>
  <c r="S54" i="20" s="1"/>
  <c r="L54" i="19"/>
  <c r="M54" i="19" s="1"/>
  <c r="U54" i="18"/>
  <c r="V54" i="18" s="1"/>
  <c r="AA54" i="15"/>
  <c r="AB54" i="15" s="1"/>
  <c r="O55" i="11"/>
  <c r="P55" i="11" s="1"/>
  <c r="I54" i="10"/>
  <c r="J54" i="10" s="1"/>
  <c r="AD54" i="9"/>
  <c r="AE54" i="9" s="1"/>
  <c r="R54" i="9"/>
  <c r="S54" i="9" s="1"/>
  <c r="F54" i="9"/>
  <c r="G54" i="9" s="1"/>
  <c r="AA55" i="11"/>
  <c r="AB55" i="11" s="1"/>
  <c r="X54" i="9"/>
  <c r="Y54" i="9" s="1"/>
  <c r="F54" i="17"/>
  <c r="G54" i="17" s="1"/>
  <c r="AA54" i="13"/>
  <c r="AB54" i="13" s="1"/>
  <c r="AG55" i="11"/>
  <c r="AH55" i="11" s="1"/>
  <c r="I55" i="11"/>
  <c r="J55" i="11" s="1"/>
  <c r="AD54" i="17"/>
  <c r="AE54" i="17" s="1"/>
  <c r="AG54" i="16"/>
  <c r="AH54" i="16" s="1"/>
  <c r="F54" i="15"/>
  <c r="G54" i="15" s="1"/>
  <c r="O54" i="13"/>
  <c r="P54" i="13" s="1"/>
  <c r="C55" i="11"/>
  <c r="D55" i="11" s="1"/>
  <c r="AA54" i="10"/>
  <c r="AB54" i="10" s="1"/>
  <c r="AJ54" i="9"/>
  <c r="AK54" i="9" s="1"/>
  <c r="AG47" i="48"/>
  <c r="AH47" i="48" s="1"/>
  <c r="AA47" i="48"/>
  <c r="AB47" i="48" s="1"/>
  <c r="U47" i="48"/>
  <c r="V47" i="48" s="1"/>
  <c r="O47" i="48"/>
  <c r="P47" i="48" s="1"/>
  <c r="I47" i="48"/>
  <c r="J47" i="48" s="1"/>
  <c r="C47" i="48"/>
  <c r="D47" i="48" s="1"/>
  <c r="AD47" i="47"/>
  <c r="AE47" i="47" s="1"/>
  <c r="U47" i="47"/>
  <c r="V47" i="47" s="1"/>
  <c r="AD47" i="48"/>
  <c r="AE47" i="48" s="1"/>
  <c r="R47" i="48"/>
  <c r="S47" i="48" s="1"/>
  <c r="F47" i="48"/>
  <c r="G47" i="48" s="1"/>
  <c r="AJ47" i="47"/>
  <c r="AK47" i="47" s="1"/>
  <c r="AA47" i="47"/>
  <c r="AB47" i="47" s="1"/>
  <c r="R47" i="47"/>
  <c r="S47" i="47" s="1"/>
  <c r="I47" i="47"/>
  <c r="J47" i="47" s="1"/>
  <c r="X47" i="47"/>
  <c r="Y47" i="47" s="1"/>
  <c r="F47" i="47"/>
  <c r="G47" i="47" s="1"/>
  <c r="AJ47" i="48"/>
  <c r="AK47" i="48" s="1"/>
  <c r="C47" i="47"/>
  <c r="D47" i="47" s="1"/>
  <c r="AD47" i="46"/>
  <c r="AE47" i="46" s="1"/>
  <c r="U47" i="46"/>
  <c r="V47" i="46" s="1"/>
  <c r="F47" i="46"/>
  <c r="G47" i="46" s="1"/>
  <c r="X47" i="48"/>
  <c r="Y47" i="48" s="1"/>
  <c r="O47" i="47"/>
  <c r="P47" i="47" s="1"/>
  <c r="AJ47" i="46"/>
  <c r="AK47" i="46" s="1"/>
  <c r="AA47" i="46"/>
  <c r="AB47" i="46" s="1"/>
  <c r="L47" i="46"/>
  <c r="M47" i="46" s="1"/>
  <c r="C47" i="46"/>
  <c r="D47" i="46" s="1"/>
  <c r="L47" i="48"/>
  <c r="M47" i="48" s="1"/>
  <c r="AG47" i="47"/>
  <c r="AH47" i="47" s="1"/>
  <c r="AG47" i="46"/>
  <c r="AH47" i="46" s="1"/>
  <c r="R47" i="46"/>
  <c r="S47" i="46" s="1"/>
  <c r="L47" i="47"/>
  <c r="M47" i="47" s="1"/>
  <c r="O47" i="46"/>
  <c r="P47" i="46" s="1"/>
  <c r="I47" i="46"/>
  <c r="J47" i="46" s="1"/>
  <c r="X47" i="46"/>
  <c r="Y47" i="46" s="1"/>
  <c r="AD47" i="45"/>
  <c r="AE47" i="45" s="1"/>
  <c r="I47" i="45"/>
  <c r="J47" i="45" s="1"/>
  <c r="AD47" i="44"/>
  <c r="AE47" i="44" s="1"/>
  <c r="R47" i="44"/>
  <c r="S47" i="44" s="1"/>
  <c r="F47" i="44"/>
  <c r="G47" i="44" s="1"/>
  <c r="AJ47" i="45"/>
  <c r="AK47" i="45" s="1"/>
  <c r="AA47" i="45"/>
  <c r="AB47" i="45" s="1"/>
  <c r="R47" i="45"/>
  <c r="S47" i="45" s="1"/>
  <c r="AA47" i="44"/>
  <c r="AB47" i="44" s="1"/>
  <c r="O47" i="44"/>
  <c r="P47" i="44" s="1"/>
  <c r="C47" i="44"/>
  <c r="D47" i="44" s="1"/>
  <c r="AG47" i="45"/>
  <c r="AH47" i="45" s="1"/>
  <c r="X47" i="45"/>
  <c r="Y47" i="45" s="1"/>
  <c r="O47" i="45"/>
  <c r="P47" i="45" s="1"/>
  <c r="F47" i="45"/>
  <c r="G47" i="45" s="1"/>
  <c r="AJ47" i="44"/>
  <c r="AK47" i="44" s="1"/>
  <c r="X47" i="44"/>
  <c r="Y47" i="44" s="1"/>
  <c r="L47" i="44"/>
  <c r="M47" i="44" s="1"/>
  <c r="U47" i="45"/>
  <c r="V47" i="45" s="1"/>
  <c r="L47" i="45"/>
  <c r="M47" i="45" s="1"/>
  <c r="C47" i="45"/>
  <c r="D47" i="45" s="1"/>
  <c r="AG47" i="44"/>
  <c r="AH47" i="44" s="1"/>
  <c r="U47" i="44"/>
  <c r="V47" i="44" s="1"/>
  <c r="I47" i="44"/>
  <c r="J47" i="44" s="1"/>
  <c r="AJ47" i="42"/>
  <c r="AK47" i="42" s="1"/>
  <c r="X47" i="42"/>
  <c r="Y47" i="42" s="1"/>
  <c r="L47" i="42"/>
  <c r="M47" i="42" s="1"/>
  <c r="AG47" i="43"/>
  <c r="AH47" i="43" s="1"/>
  <c r="AA47" i="43"/>
  <c r="AB47" i="43" s="1"/>
  <c r="U47" i="43"/>
  <c r="V47" i="43" s="1"/>
  <c r="O47" i="43"/>
  <c r="P47" i="43" s="1"/>
  <c r="I47" i="43"/>
  <c r="J47" i="43" s="1"/>
  <c r="C47" i="43"/>
  <c r="D47" i="43" s="1"/>
  <c r="AG47" i="42"/>
  <c r="AH47" i="42" s="1"/>
  <c r="U47" i="42"/>
  <c r="V47" i="42" s="1"/>
  <c r="I47" i="42"/>
  <c r="J47" i="42" s="1"/>
  <c r="AG47" i="41"/>
  <c r="AH47" i="41" s="1"/>
  <c r="AA47" i="41"/>
  <c r="AB47" i="41" s="1"/>
  <c r="U47" i="41"/>
  <c r="V47" i="41" s="1"/>
  <c r="O47" i="41"/>
  <c r="P47" i="41" s="1"/>
  <c r="I47" i="41"/>
  <c r="J47" i="41" s="1"/>
  <c r="C47" i="41"/>
  <c r="D47" i="41" s="1"/>
  <c r="AD47" i="42"/>
  <c r="AE47" i="42" s="1"/>
  <c r="R47" i="42"/>
  <c r="S47" i="42" s="1"/>
  <c r="F47" i="42"/>
  <c r="G47" i="42" s="1"/>
  <c r="AJ47" i="43"/>
  <c r="AK47" i="43" s="1"/>
  <c r="AD47" i="43"/>
  <c r="AE47" i="43" s="1"/>
  <c r="X47" i="43"/>
  <c r="Y47" i="43" s="1"/>
  <c r="R47" i="43"/>
  <c r="S47" i="43" s="1"/>
  <c r="L47" i="43"/>
  <c r="M47" i="43" s="1"/>
  <c r="F47" i="43"/>
  <c r="G47" i="43" s="1"/>
  <c r="O47" i="42"/>
  <c r="P47" i="42" s="1"/>
  <c r="AJ47" i="41"/>
  <c r="AK47" i="41" s="1"/>
  <c r="L47" i="41"/>
  <c r="M47" i="41" s="1"/>
  <c r="AG47" i="40"/>
  <c r="AH47" i="40" s="1"/>
  <c r="X47" i="40"/>
  <c r="Y47" i="40" s="1"/>
  <c r="I47" i="40"/>
  <c r="J47" i="40" s="1"/>
  <c r="AJ47" i="39"/>
  <c r="AK47" i="39" s="1"/>
  <c r="AD47" i="39"/>
  <c r="AE47" i="39" s="1"/>
  <c r="X47" i="39"/>
  <c r="Y47" i="39" s="1"/>
  <c r="R47" i="39"/>
  <c r="S47" i="39" s="1"/>
  <c r="L47" i="39"/>
  <c r="M47" i="39" s="1"/>
  <c r="F47" i="39"/>
  <c r="G47" i="39" s="1"/>
  <c r="AD47" i="38"/>
  <c r="AE47" i="38" s="1"/>
  <c r="U47" i="38"/>
  <c r="V47" i="38" s="1"/>
  <c r="I47" i="38"/>
  <c r="J47" i="38" s="1"/>
  <c r="C47" i="42"/>
  <c r="D47" i="42" s="1"/>
  <c r="AD47" i="41"/>
  <c r="AE47" i="41" s="1"/>
  <c r="F47" i="41"/>
  <c r="G47" i="41" s="1"/>
  <c r="AD47" i="40"/>
  <c r="AE47" i="40" s="1"/>
  <c r="O47" i="40"/>
  <c r="P47" i="40" s="1"/>
  <c r="F47" i="40"/>
  <c r="G47" i="40" s="1"/>
  <c r="AA47" i="38"/>
  <c r="AB47" i="38" s="1"/>
  <c r="R47" i="38"/>
  <c r="S47" i="38" s="1"/>
  <c r="F47" i="38"/>
  <c r="G47" i="38" s="1"/>
  <c r="X47" i="41"/>
  <c r="Y47" i="41" s="1"/>
  <c r="AJ47" i="40"/>
  <c r="AK47" i="40" s="1"/>
  <c r="U47" i="40"/>
  <c r="V47" i="40" s="1"/>
  <c r="L47" i="40"/>
  <c r="M47" i="40" s="1"/>
  <c r="AG47" i="39"/>
  <c r="AH47" i="39" s="1"/>
  <c r="AA47" i="39"/>
  <c r="AB47" i="39" s="1"/>
  <c r="U47" i="39"/>
  <c r="V47" i="39" s="1"/>
  <c r="O47" i="39"/>
  <c r="P47" i="39" s="1"/>
  <c r="I47" i="39"/>
  <c r="J47" i="39" s="1"/>
  <c r="C47" i="39"/>
  <c r="D47" i="39" s="1"/>
  <c r="AJ47" i="38"/>
  <c r="AK47" i="38" s="1"/>
  <c r="X47" i="38"/>
  <c r="Y47" i="38" s="1"/>
  <c r="O47" i="38"/>
  <c r="P47" i="38" s="1"/>
  <c r="C47" i="38"/>
  <c r="D47" i="38" s="1"/>
  <c r="AA47" i="42"/>
  <c r="AB47" i="42" s="1"/>
  <c r="R47" i="41"/>
  <c r="S47" i="41" s="1"/>
  <c r="AA47" i="40"/>
  <c r="AB47" i="40" s="1"/>
  <c r="R47" i="40"/>
  <c r="S47" i="40" s="1"/>
  <c r="C47" i="40"/>
  <c r="D47" i="40" s="1"/>
  <c r="AG47" i="38"/>
  <c r="AH47" i="38" s="1"/>
  <c r="L47" i="38"/>
  <c r="M47" i="38" s="1"/>
  <c r="AD47" i="37"/>
  <c r="AE47" i="37" s="1"/>
  <c r="U47" i="37"/>
  <c r="V47" i="37" s="1"/>
  <c r="I47" i="37"/>
  <c r="J47" i="37" s="1"/>
  <c r="AG47" i="36"/>
  <c r="AH47" i="36" s="1"/>
  <c r="AA47" i="36"/>
  <c r="AB47" i="36" s="1"/>
  <c r="U47" i="36"/>
  <c r="V47" i="36" s="1"/>
  <c r="O47" i="36"/>
  <c r="P47" i="36" s="1"/>
  <c r="I47" i="36"/>
  <c r="J47" i="36" s="1"/>
  <c r="C47" i="36"/>
  <c r="D47" i="36" s="1"/>
  <c r="U47" i="35"/>
  <c r="V47" i="35" s="1"/>
  <c r="L47" i="35"/>
  <c r="M47" i="35" s="1"/>
  <c r="C47" i="35"/>
  <c r="D47" i="35" s="1"/>
  <c r="AG47" i="34"/>
  <c r="AH47" i="34" s="1"/>
  <c r="R47" i="34"/>
  <c r="S47" i="34" s="1"/>
  <c r="I47" i="34"/>
  <c r="J47" i="34" s="1"/>
  <c r="R47" i="37"/>
  <c r="S47" i="37" s="1"/>
  <c r="F47" i="37"/>
  <c r="G47" i="37" s="1"/>
  <c r="AJ47" i="37"/>
  <c r="AK47" i="37" s="1"/>
  <c r="AA47" i="37"/>
  <c r="AB47" i="37" s="1"/>
  <c r="O47" i="37"/>
  <c r="P47" i="37" s="1"/>
  <c r="AJ47" i="36"/>
  <c r="AK47" i="36" s="1"/>
  <c r="AD47" i="36"/>
  <c r="AE47" i="36" s="1"/>
  <c r="X47" i="36"/>
  <c r="Y47" i="36" s="1"/>
  <c r="R47" i="36"/>
  <c r="S47" i="36" s="1"/>
  <c r="L47" i="36"/>
  <c r="M47" i="36" s="1"/>
  <c r="F47" i="36"/>
  <c r="G47" i="36" s="1"/>
  <c r="AJ47" i="35"/>
  <c r="AK47" i="35" s="1"/>
  <c r="AA47" i="35"/>
  <c r="AB47" i="35" s="1"/>
  <c r="R47" i="35"/>
  <c r="S47" i="35" s="1"/>
  <c r="AD47" i="34"/>
  <c r="AE47" i="34" s="1"/>
  <c r="U47" i="34"/>
  <c r="V47" i="34" s="1"/>
  <c r="AG47" i="37"/>
  <c r="AH47" i="37" s="1"/>
  <c r="X47" i="37"/>
  <c r="Y47" i="37" s="1"/>
  <c r="L47" i="37"/>
  <c r="M47" i="37" s="1"/>
  <c r="C47" i="37"/>
  <c r="D47" i="37" s="1"/>
  <c r="AG47" i="35"/>
  <c r="AH47" i="35" s="1"/>
  <c r="X47" i="35"/>
  <c r="Y47" i="35" s="1"/>
  <c r="O47" i="35"/>
  <c r="P47" i="35" s="1"/>
  <c r="F47" i="35"/>
  <c r="G47" i="35" s="1"/>
  <c r="AJ47" i="34"/>
  <c r="AK47" i="34" s="1"/>
  <c r="AA47" i="34"/>
  <c r="AB47" i="34" s="1"/>
  <c r="L47" i="34"/>
  <c r="M47" i="34" s="1"/>
  <c r="C47" i="34"/>
  <c r="D47" i="34" s="1"/>
  <c r="X47" i="34"/>
  <c r="Y47" i="34" s="1"/>
  <c r="AJ47" i="33"/>
  <c r="AK47" i="33" s="1"/>
  <c r="X47" i="33"/>
  <c r="Y47" i="33" s="1"/>
  <c r="C47" i="33"/>
  <c r="D47" i="33" s="1"/>
  <c r="AD47" i="31"/>
  <c r="AE47" i="31" s="1"/>
  <c r="U47" i="31"/>
  <c r="V47" i="31" s="1"/>
  <c r="F47" i="31"/>
  <c r="G47" i="31" s="1"/>
  <c r="I47" i="35"/>
  <c r="J47" i="35" s="1"/>
  <c r="O47" i="34"/>
  <c r="P47" i="34" s="1"/>
  <c r="AG47" i="33"/>
  <c r="AH47" i="33" s="1"/>
  <c r="U47" i="33"/>
  <c r="V47" i="33" s="1"/>
  <c r="L47" i="33"/>
  <c r="M47" i="33" s="1"/>
  <c r="AJ47" i="32"/>
  <c r="AK47" i="32" s="1"/>
  <c r="AD47" i="32"/>
  <c r="AE47" i="32" s="1"/>
  <c r="X47" i="32"/>
  <c r="Y47" i="32" s="1"/>
  <c r="R47" i="32"/>
  <c r="S47" i="32" s="1"/>
  <c r="L47" i="32"/>
  <c r="M47" i="32" s="1"/>
  <c r="F47" i="32"/>
  <c r="G47" i="32" s="1"/>
  <c r="AJ47" i="31"/>
  <c r="AK47" i="31" s="1"/>
  <c r="AA47" i="31"/>
  <c r="AB47" i="31" s="1"/>
  <c r="L47" i="31"/>
  <c r="M47" i="31" s="1"/>
  <c r="C47" i="31"/>
  <c r="D47" i="31" s="1"/>
  <c r="AD47" i="33"/>
  <c r="AE47" i="33" s="1"/>
  <c r="R47" i="33"/>
  <c r="S47" i="33" s="1"/>
  <c r="I47" i="33"/>
  <c r="J47" i="33" s="1"/>
  <c r="AD47" i="35"/>
  <c r="AE47" i="35" s="1"/>
  <c r="F47" i="34"/>
  <c r="G47" i="34" s="1"/>
  <c r="AA47" i="33"/>
  <c r="AB47" i="33" s="1"/>
  <c r="O47" i="33"/>
  <c r="P47" i="33" s="1"/>
  <c r="F47" i="33"/>
  <c r="G47" i="33" s="1"/>
  <c r="AG47" i="32"/>
  <c r="AH47" i="32" s="1"/>
  <c r="AA47" i="32"/>
  <c r="AB47" i="32" s="1"/>
  <c r="U47" i="32"/>
  <c r="V47" i="32" s="1"/>
  <c r="O47" i="32"/>
  <c r="P47" i="32" s="1"/>
  <c r="I47" i="32"/>
  <c r="J47" i="32" s="1"/>
  <c r="C47" i="32"/>
  <c r="D47" i="32" s="1"/>
  <c r="X47" i="31"/>
  <c r="Y47" i="31" s="1"/>
  <c r="O47" i="31"/>
  <c r="P47" i="31" s="1"/>
  <c r="R47" i="31"/>
  <c r="S47" i="31" s="1"/>
  <c r="AA47" i="30"/>
  <c r="AB47" i="30" s="1"/>
  <c r="R47" i="30"/>
  <c r="S47" i="30" s="1"/>
  <c r="I47" i="30"/>
  <c r="J47" i="30" s="1"/>
  <c r="AG47" i="28"/>
  <c r="AH47" i="28" s="1"/>
  <c r="R47" i="28"/>
  <c r="S47" i="28" s="1"/>
  <c r="I47" i="28"/>
  <c r="J47" i="28" s="1"/>
  <c r="AJ47" i="27"/>
  <c r="AK47" i="27" s="1"/>
  <c r="AD47" i="27"/>
  <c r="AE47" i="27" s="1"/>
  <c r="X47" i="27"/>
  <c r="Y47" i="27" s="1"/>
  <c r="R47" i="27"/>
  <c r="S47" i="27" s="1"/>
  <c r="L47" i="27"/>
  <c r="M47" i="27" s="1"/>
  <c r="F47" i="27"/>
  <c r="G47" i="27" s="1"/>
  <c r="AD47" i="26"/>
  <c r="AE47" i="26" s="1"/>
  <c r="R47" i="26"/>
  <c r="S47" i="26" s="1"/>
  <c r="I47" i="26"/>
  <c r="J47" i="26" s="1"/>
  <c r="I47" i="31"/>
  <c r="J47" i="31" s="1"/>
  <c r="AJ47" i="30"/>
  <c r="AK47" i="30" s="1"/>
  <c r="O47" i="30"/>
  <c r="P47" i="30" s="1"/>
  <c r="F47" i="30"/>
  <c r="G47" i="30" s="1"/>
  <c r="AG47" i="29"/>
  <c r="AH47" i="29" s="1"/>
  <c r="AA47" i="29"/>
  <c r="AB47" i="29" s="1"/>
  <c r="U47" i="29"/>
  <c r="V47" i="29" s="1"/>
  <c r="O47" i="29"/>
  <c r="P47" i="29" s="1"/>
  <c r="I47" i="29"/>
  <c r="J47" i="29" s="1"/>
  <c r="C47" i="29"/>
  <c r="D47" i="29" s="1"/>
  <c r="X47" i="28"/>
  <c r="Y47" i="28" s="1"/>
  <c r="O47" i="28"/>
  <c r="P47" i="28" s="1"/>
  <c r="AA47" i="26"/>
  <c r="AB47" i="26" s="1"/>
  <c r="O47" i="26"/>
  <c r="P47" i="26" s="1"/>
  <c r="F47" i="26"/>
  <c r="G47" i="26" s="1"/>
  <c r="AJ47" i="25"/>
  <c r="AK47" i="25" s="1"/>
  <c r="AA47" i="25"/>
  <c r="AB47" i="25" s="1"/>
  <c r="L47" i="25"/>
  <c r="M47" i="25" s="1"/>
  <c r="C47" i="25"/>
  <c r="D47" i="25" s="1"/>
  <c r="AG47" i="31"/>
  <c r="AH47" i="31" s="1"/>
  <c r="AG47" i="30"/>
  <c r="AH47" i="30" s="1"/>
  <c r="X47" i="30"/>
  <c r="Y47" i="30" s="1"/>
  <c r="C47" i="30"/>
  <c r="D47" i="30" s="1"/>
  <c r="AD47" i="28"/>
  <c r="AE47" i="28" s="1"/>
  <c r="U47" i="28"/>
  <c r="V47" i="28" s="1"/>
  <c r="F47" i="28"/>
  <c r="G47" i="28" s="1"/>
  <c r="AG47" i="27"/>
  <c r="AH47" i="27" s="1"/>
  <c r="AA47" i="27"/>
  <c r="AB47" i="27" s="1"/>
  <c r="U47" i="27"/>
  <c r="V47" i="27" s="1"/>
  <c r="O47" i="27"/>
  <c r="P47" i="27" s="1"/>
  <c r="I47" i="27"/>
  <c r="J47" i="27" s="1"/>
  <c r="C47" i="27"/>
  <c r="D47" i="27" s="1"/>
  <c r="AJ47" i="26"/>
  <c r="AK47" i="26" s="1"/>
  <c r="X47" i="26"/>
  <c r="Y47" i="26" s="1"/>
  <c r="C47" i="26"/>
  <c r="D47" i="26" s="1"/>
  <c r="AG47" i="25"/>
  <c r="AH47" i="25" s="1"/>
  <c r="R47" i="25"/>
  <c r="S47" i="25" s="1"/>
  <c r="I47" i="25"/>
  <c r="J47" i="25" s="1"/>
  <c r="AD47" i="30"/>
  <c r="AE47" i="30" s="1"/>
  <c r="U47" i="30"/>
  <c r="V47" i="30" s="1"/>
  <c r="L47" i="30"/>
  <c r="M47" i="30" s="1"/>
  <c r="AJ47" i="29"/>
  <c r="AK47" i="29" s="1"/>
  <c r="AD47" i="29"/>
  <c r="AE47" i="29" s="1"/>
  <c r="X47" i="29"/>
  <c r="Y47" i="29" s="1"/>
  <c r="R47" i="29"/>
  <c r="S47" i="29" s="1"/>
  <c r="L47" i="29"/>
  <c r="M47" i="29" s="1"/>
  <c r="F47" i="29"/>
  <c r="G47" i="29" s="1"/>
  <c r="AJ47" i="28"/>
  <c r="AK47" i="28" s="1"/>
  <c r="AA47" i="28"/>
  <c r="AB47" i="28" s="1"/>
  <c r="L47" i="28"/>
  <c r="M47" i="28" s="1"/>
  <c r="C47" i="28"/>
  <c r="D47" i="28" s="1"/>
  <c r="U47" i="26"/>
  <c r="V47" i="26" s="1"/>
  <c r="O47" i="25"/>
  <c r="P47" i="25" s="1"/>
  <c r="X47" i="22"/>
  <c r="Y47" i="22" s="1"/>
  <c r="O47" i="22"/>
  <c r="P47" i="22" s="1"/>
  <c r="AD47" i="21"/>
  <c r="AE47" i="21" s="1"/>
  <c r="L47" i="21"/>
  <c r="M47" i="21" s="1"/>
  <c r="AG47" i="20"/>
  <c r="AH47" i="20" s="1"/>
  <c r="R47" i="20"/>
  <c r="S47" i="20" s="1"/>
  <c r="AJ47" i="19"/>
  <c r="AK47" i="19" s="1"/>
  <c r="U47" i="19"/>
  <c r="V47" i="19" s="1"/>
  <c r="L47" i="19"/>
  <c r="M47" i="19" s="1"/>
  <c r="L47" i="26"/>
  <c r="M47" i="26" s="1"/>
  <c r="AD47" i="25"/>
  <c r="AE47" i="25" s="1"/>
  <c r="AJ47" i="24"/>
  <c r="AK47" i="24" s="1"/>
  <c r="AD47" i="24"/>
  <c r="AE47" i="24" s="1"/>
  <c r="X47" i="24"/>
  <c r="Y47" i="24" s="1"/>
  <c r="R47" i="24"/>
  <c r="S47" i="24" s="1"/>
  <c r="L47" i="24"/>
  <c r="M47" i="24" s="1"/>
  <c r="F47" i="24"/>
  <c r="G47" i="24" s="1"/>
  <c r="AD47" i="22"/>
  <c r="AE47" i="22" s="1"/>
  <c r="U47" i="22"/>
  <c r="V47" i="22" s="1"/>
  <c r="F47" i="22"/>
  <c r="G47" i="22" s="1"/>
  <c r="AA47" i="21"/>
  <c r="AB47" i="21" s="1"/>
  <c r="R47" i="21"/>
  <c r="S47" i="21" s="1"/>
  <c r="I47" i="21"/>
  <c r="J47" i="21" s="1"/>
  <c r="X47" i="20"/>
  <c r="Y47" i="20" s="1"/>
  <c r="O47" i="20"/>
  <c r="P47" i="20" s="1"/>
  <c r="F47" i="20"/>
  <c r="G47" i="20" s="1"/>
  <c r="AA47" i="19"/>
  <c r="AB47" i="19" s="1"/>
  <c r="R47" i="19"/>
  <c r="S47" i="19" s="1"/>
  <c r="C47" i="19"/>
  <c r="D47" i="19" s="1"/>
  <c r="X47" i="25"/>
  <c r="Y47" i="25" s="1"/>
  <c r="AG47" i="26"/>
  <c r="AH47" i="26" s="1"/>
  <c r="U47" i="25"/>
  <c r="V47" i="25" s="1"/>
  <c r="F47" i="25"/>
  <c r="G47" i="25" s="1"/>
  <c r="AG47" i="24"/>
  <c r="AH47" i="24" s="1"/>
  <c r="AA47" i="24"/>
  <c r="AB47" i="24" s="1"/>
  <c r="U47" i="24"/>
  <c r="V47" i="24" s="1"/>
  <c r="O47" i="24"/>
  <c r="P47" i="24" s="1"/>
  <c r="I47" i="24"/>
  <c r="J47" i="24" s="1"/>
  <c r="C47" i="24"/>
  <c r="D47" i="24" s="1"/>
  <c r="AG47" i="22"/>
  <c r="AH47" i="22" s="1"/>
  <c r="R47" i="22"/>
  <c r="S47" i="22" s="1"/>
  <c r="I47" i="22"/>
  <c r="J47" i="22" s="1"/>
  <c r="AG47" i="21"/>
  <c r="AH47" i="21" s="1"/>
  <c r="U47" i="21"/>
  <c r="V47" i="21" s="1"/>
  <c r="C47" i="21"/>
  <c r="D47" i="21" s="1"/>
  <c r="AJ47" i="20"/>
  <c r="AK47" i="20" s="1"/>
  <c r="AA47" i="20"/>
  <c r="AB47" i="20" s="1"/>
  <c r="I47" i="20"/>
  <c r="J47" i="20" s="1"/>
  <c r="AD47" i="19"/>
  <c r="AE47" i="19" s="1"/>
  <c r="O47" i="19"/>
  <c r="P47" i="19" s="1"/>
  <c r="F47" i="19"/>
  <c r="G47" i="19" s="1"/>
  <c r="AJ47" i="22"/>
  <c r="AK47" i="22" s="1"/>
  <c r="C47" i="22"/>
  <c r="D47" i="22" s="1"/>
  <c r="F47" i="21"/>
  <c r="G47" i="21" s="1"/>
  <c r="AD47" i="20"/>
  <c r="AE47" i="20" s="1"/>
  <c r="AG47" i="19"/>
  <c r="AH47" i="19" s="1"/>
  <c r="AG47" i="18"/>
  <c r="AH47" i="18" s="1"/>
  <c r="X47" i="18"/>
  <c r="Y47" i="18" s="1"/>
  <c r="C47" i="18"/>
  <c r="D47" i="18" s="1"/>
  <c r="AD47" i="17"/>
  <c r="AE47" i="17" s="1"/>
  <c r="U47" i="17"/>
  <c r="V47" i="17" s="1"/>
  <c r="C47" i="17"/>
  <c r="D47" i="17" s="1"/>
  <c r="AG47" i="16"/>
  <c r="AH47" i="16" s="1"/>
  <c r="X47" i="16"/>
  <c r="Y47" i="16" s="1"/>
  <c r="O47" i="16"/>
  <c r="P47" i="16" s="1"/>
  <c r="AG47" i="15"/>
  <c r="AH47" i="15" s="1"/>
  <c r="X47" i="15"/>
  <c r="Y47" i="15" s="1"/>
  <c r="O47" i="15"/>
  <c r="P47" i="15" s="1"/>
  <c r="AJ47" i="13"/>
  <c r="AK47" i="13" s="1"/>
  <c r="X47" i="13"/>
  <c r="Y47" i="13" s="1"/>
  <c r="L47" i="13"/>
  <c r="M47" i="13" s="1"/>
  <c r="AG47" i="12"/>
  <c r="AH47" i="12" s="1"/>
  <c r="X47" i="12"/>
  <c r="Y47" i="12" s="1"/>
  <c r="I47" i="12"/>
  <c r="J47" i="12" s="1"/>
  <c r="AG47" i="10"/>
  <c r="AH47" i="10" s="1"/>
  <c r="U47" i="10"/>
  <c r="V47" i="10" s="1"/>
  <c r="I47" i="10"/>
  <c r="J47" i="10" s="1"/>
  <c r="AJ47" i="12"/>
  <c r="AK47" i="12" s="1"/>
  <c r="U47" i="12"/>
  <c r="V47" i="12" s="1"/>
  <c r="O47" i="10"/>
  <c r="P47" i="10" s="1"/>
  <c r="AA47" i="22"/>
  <c r="AB47" i="22" s="1"/>
  <c r="AJ47" i="21"/>
  <c r="AK47" i="21" s="1"/>
  <c r="U47" i="20"/>
  <c r="V47" i="20" s="1"/>
  <c r="X47" i="19"/>
  <c r="Y47" i="19" s="1"/>
  <c r="AD47" i="18"/>
  <c r="AE47" i="18" s="1"/>
  <c r="U47" i="18"/>
  <c r="V47" i="18" s="1"/>
  <c r="L47" i="18"/>
  <c r="M47" i="18" s="1"/>
  <c r="AA47" i="17"/>
  <c r="AB47" i="17" s="1"/>
  <c r="L47" i="17"/>
  <c r="M47" i="17" s="1"/>
  <c r="AD47" i="16"/>
  <c r="AE47" i="16" s="1"/>
  <c r="L47" i="16"/>
  <c r="M47" i="16" s="1"/>
  <c r="C47" i="16"/>
  <c r="D47" i="16" s="1"/>
  <c r="AD47" i="15"/>
  <c r="AE47" i="15" s="1"/>
  <c r="U47" i="15"/>
  <c r="V47" i="15" s="1"/>
  <c r="L47" i="15"/>
  <c r="M47" i="15" s="1"/>
  <c r="C47" i="15"/>
  <c r="D47" i="15" s="1"/>
  <c r="AG47" i="13"/>
  <c r="AH47" i="13" s="1"/>
  <c r="U47" i="13"/>
  <c r="V47" i="13" s="1"/>
  <c r="I47" i="13"/>
  <c r="J47" i="13" s="1"/>
  <c r="AD47" i="12"/>
  <c r="AE47" i="12" s="1"/>
  <c r="O47" i="12"/>
  <c r="P47" i="12" s="1"/>
  <c r="F47" i="12"/>
  <c r="G47" i="12" s="1"/>
  <c r="AJ48" i="11"/>
  <c r="AK48" i="11" s="1"/>
  <c r="AD48" i="11"/>
  <c r="AE48" i="11" s="1"/>
  <c r="X48" i="11"/>
  <c r="Y48" i="11" s="1"/>
  <c r="R48" i="11"/>
  <c r="S48" i="11" s="1"/>
  <c r="L48" i="11"/>
  <c r="M48" i="11" s="1"/>
  <c r="F48" i="11"/>
  <c r="G48" i="11" s="1"/>
  <c r="AD47" i="10"/>
  <c r="AE47" i="10" s="1"/>
  <c r="R47" i="10"/>
  <c r="S47" i="10" s="1"/>
  <c r="F47" i="10"/>
  <c r="G47" i="10" s="1"/>
  <c r="AG47" i="9"/>
  <c r="AH47" i="9" s="1"/>
  <c r="AA47" i="9"/>
  <c r="AB47" i="9" s="1"/>
  <c r="U47" i="9"/>
  <c r="V47" i="9" s="1"/>
  <c r="O47" i="9"/>
  <c r="P47" i="9" s="1"/>
  <c r="I47" i="9"/>
  <c r="J47" i="9" s="1"/>
  <c r="C47" i="9"/>
  <c r="D47" i="9" s="1"/>
  <c r="L47" i="12"/>
  <c r="M47" i="12" s="1"/>
  <c r="AA47" i="10"/>
  <c r="AB47" i="10" s="1"/>
  <c r="X47" i="21"/>
  <c r="Y47" i="21" s="1"/>
  <c r="L47" i="20"/>
  <c r="M47" i="20" s="1"/>
  <c r="AA47" i="18"/>
  <c r="AB47" i="18" s="1"/>
  <c r="R47" i="18"/>
  <c r="S47" i="18" s="1"/>
  <c r="I47" i="18"/>
  <c r="J47" i="18" s="1"/>
  <c r="AJ47" i="17"/>
  <c r="AK47" i="17" s="1"/>
  <c r="R47" i="17"/>
  <c r="S47" i="17" s="1"/>
  <c r="I47" i="17"/>
  <c r="J47" i="17" s="1"/>
  <c r="U47" i="16"/>
  <c r="V47" i="16" s="1"/>
  <c r="I47" i="16"/>
  <c r="J47" i="16" s="1"/>
  <c r="R47" i="15"/>
  <c r="S47" i="15" s="1"/>
  <c r="I47" i="15"/>
  <c r="J47" i="15" s="1"/>
  <c r="AD47" i="13"/>
  <c r="AE47" i="13" s="1"/>
  <c r="R47" i="13"/>
  <c r="S47" i="13" s="1"/>
  <c r="F47" i="13"/>
  <c r="G47" i="13" s="1"/>
  <c r="C47" i="10"/>
  <c r="D47" i="10" s="1"/>
  <c r="AJ47" i="18"/>
  <c r="AK47" i="18" s="1"/>
  <c r="F47" i="17"/>
  <c r="G47" i="17" s="1"/>
  <c r="AA47" i="16"/>
  <c r="AB47" i="16" s="1"/>
  <c r="AJ47" i="15"/>
  <c r="AK47" i="15" s="1"/>
  <c r="O47" i="13"/>
  <c r="P47" i="13" s="1"/>
  <c r="AG48" i="11"/>
  <c r="AH48" i="11" s="1"/>
  <c r="I48" i="11"/>
  <c r="J48" i="11" s="1"/>
  <c r="AJ47" i="10"/>
  <c r="AK47" i="10" s="1"/>
  <c r="L47" i="9"/>
  <c r="M47" i="9" s="1"/>
  <c r="C47" i="20"/>
  <c r="D47" i="20" s="1"/>
  <c r="I47" i="19"/>
  <c r="J47" i="19" s="1"/>
  <c r="AG47" i="17"/>
  <c r="AH47" i="17" s="1"/>
  <c r="R47" i="16"/>
  <c r="S47" i="16" s="1"/>
  <c r="AA47" i="15"/>
  <c r="AB47" i="15" s="1"/>
  <c r="C47" i="13"/>
  <c r="D47" i="13" s="1"/>
  <c r="C47" i="12"/>
  <c r="D47" i="12" s="1"/>
  <c r="AA48" i="11"/>
  <c r="AB48" i="11" s="1"/>
  <c r="C48" i="11"/>
  <c r="D48" i="11" s="1"/>
  <c r="X47" i="10"/>
  <c r="Y47" i="10" s="1"/>
  <c r="AD47" i="9"/>
  <c r="AE47" i="9" s="1"/>
  <c r="R47" i="9"/>
  <c r="S47" i="9" s="1"/>
  <c r="F47" i="9"/>
  <c r="G47" i="9" s="1"/>
  <c r="F47" i="18"/>
  <c r="G47" i="18" s="1"/>
  <c r="O47" i="17"/>
  <c r="P47" i="17" s="1"/>
  <c r="AA47" i="13"/>
  <c r="AB47" i="13" s="1"/>
  <c r="R47" i="12"/>
  <c r="S47" i="12" s="1"/>
  <c r="X47" i="9"/>
  <c r="Y47" i="9" s="1"/>
  <c r="O47" i="21"/>
  <c r="P47" i="21" s="1"/>
  <c r="O47" i="18"/>
  <c r="P47" i="18" s="1"/>
  <c r="X47" i="17"/>
  <c r="Y47" i="17" s="1"/>
  <c r="F47" i="16"/>
  <c r="G47" i="16" s="1"/>
  <c r="AA47" i="12"/>
  <c r="AB47" i="12" s="1"/>
  <c r="U48" i="11"/>
  <c r="V48" i="11" s="1"/>
  <c r="L47" i="10"/>
  <c r="M47" i="10" s="1"/>
  <c r="L47" i="22"/>
  <c r="M47" i="22" s="1"/>
  <c r="AJ47" i="16"/>
  <c r="AK47" i="16" s="1"/>
  <c r="F47" i="15"/>
  <c r="G47" i="15" s="1"/>
  <c r="O48" i="11"/>
  <c r="P48" i="11" s="1"/>
  <c r="AJ47" i="9"/>
  <c r="AK47" i="9" s="1"/>
  <c r="AJ63" i="48"/>
  <c r="AK63" i="48" s="1"/>
  <c r="X63" i="48"/>
  <c r="Y63" i="48" s="1"/>
  <c r="L63" i="48"/>
  <c r="M63" i="48" s="1"/>
  <c r="AG63" i="48"/>
  <c r="AH63" i="48" s="1"/>
  <c r="U63" i="48"/>
  <c r="V63" i="48" s="1"/>
  <c r="I63" i="48"/>
  <c r="J63" i="48" s="1"/>
  <c r="R63" i="48"/>
  <c r="S63" i="48" s="1"/>
  <c r="O63" i="48"/>
  <c r="P63" i="48" s="1"/>
  <c r="AJ63" i="47"/>
  <c r="AK63" i="47" s="1"/>
  <c r="AD63" i="47"/>
  <c r="AE63" i="47" s="1"/>
  <c r="X63" i="47"/>
  <c r="Y63" i="47" s="1"/>
  <c r="R63" i="47"/>
  <c r="S63" i="47" s="1"/>
  <c r="L63" i="47"/>
  <c r="M63" i="47" s="1"/>
  <c r="F63" i="47"/>
  <c r="G63" i="47" s="1"/>
  <c r="AD63" i="48"/>
  <c r="AE63" i="48" s="1"/>
  <c r="F63" i="48"/>
  <c r="G63" i="48" s="1"/>
  <c r="AA63" i="48"/>
  <c r="AB63" i="48" s="1"/>
  <c r="AA63" i="47"/>
  <c r="AB63" i="47" s="1"/>
  <c r="O63" i="47"/>
  <c r="P63" i="47" s="1"/>
  <c r="C63" i="47"/>
  <c r="D63" i="47" s="1"/>
  <c r="AA63" i="46"/>
  <c r="AB63" i="46" s="1"/>
  <c r="R63" i="46"/>
  <c r="S63" i="46" s="1"/>
  <c r="C63" i="46"/>
  <c r="D63" i="46" s="1"/>
  <c r="C63" i="48"/>
  <c r="D63" i="48" s="1"/>
  <c r="AG63" i="46"/>
  <c r="AH63" i="46" s="1"/>
  <c r="X63" i="46"/>
  <c r="Y63" i="46" s="1"/>
  <c r="I63" i="46"/>
  <c r="J63" i="46" s="1"/>
  <c r="U63" i="47"/>
  <c r="V63" i="47" s="1"/>
  <c r="F63" i="46"/>
  <c r="G63" i="46" s="1"/>
  <c r="I63" i="47"/>
  <c r="J63" i="47" s="1"/>
  <c r="AJ63" i="46"/>
  <c r="AK63" i="46" s="1"/>
  <c r="U63" i="46"/>
  <c r="V63" i="46" s="1"/>
  <c r="AD63" i="46"/>
  <c r="AE63" i="46" s="1"/>
  <c r="O63" i="46"/>
  <c r="P63" i="46" s="1"/>
  <c r="AG63" i="47"/>
  <c r="AH63" i="47" s="1"/>
  <c r="L63" i="46"/>
  <c r="M63" i="46" s="1"/>
  <c r="AD63" i="45"/>
  <c r="AE63" i="45" s="1"/>
  <c r="I63" i="45"/>
  <c r="J63" i="45" s="1"/>
  <c r="U63" i="44"/>
  <c r="V63" i="44" s="1"/>
  <c r="L63" i="44"/>
  <c r="M63" i="44" s="1"/>
  <c r="C63" i="44"/>
  <c r="D63" i="44" s="1"/>
  <c r="AJ63" i="45"/>
  <c r="AK63" i="45" s="1"/>
  <c r="AA63" i="45"/>
  <c r="AB63" i="45" s="1"/>
  <c r="R63" i="45"/>
  <c r="S63" i="45" s="1"/>
  <c r="AD63" i="44"/>
  <c r="AE63" i="44" s="1"/>
  <c r="I63" i="44"/>
  <c r="J63" i="44" s="1"/>
  <c r="AG63" i="45"/>
  <c r="AH63" i="45" s="1"/>
  <c r="X63" i="45"/>
  <c r="Y63" i="45" s="1"/>
  <c r="O63" i="45"/>
  <c r="P63" i="45" s="1"/>
  <c r="F63" i="45"/>
  <c r="G63" i="45" s="1"/>
  <c r="AJ63" i="44"/>
  <c r="AK63" i="44" s="1"/>
  <c r="AA63" i="44"/>
  <c r="AB63" i="44" s="1"/>
  <c r="R63" i="44"/>
  <c r="S63" i="44" s="1"/>
  <c r="U63" i="45"/>
  <c r="V63" i="45" s="1"/>
  <c r="L63" i="45"/>
  <c r="M63" i="45" s="1"/>
  <c r="C63" i="45"/>
  <c r="D63" i="45" s="1"/>
  <c r="AG63" i="44"/>
  <c r="AH63" i="44" s="1"/>
  <c r="X63" i="44"/>
  <c r="Y63" i="44" s="1"/>
  <c r="O63" i="44"/>
  <c r="P63" i="44" s="1"/>
  <c r="F63" i="44"/>
  <c r="G63" i="44" s="1"/>
  <c r="AG63" i="42"/>
  <c r="AH63" i="42" s="1"/>
  <c r="U63" i="42"/>
  <c r="V63" i="42" s="1"/>
  <c r="I63" i="42"/>
  <c r="J63" i="42" s="1"/>
  <c r="AJ63" i="40"/>
  <c r="AK63" i="40" s="1"/>
  <c r="X63" i="40"/>
  <c r="Y63" i="40" s="1"/>
  <c r="L63" i="40"/>
  <c r="M63" i="40" s="1"/>
  <c r="AG63" i="43"/>
  <c r="AH63" i="43" s="1"/>
  <c r="AA63" i="43"/>
  <c r="AB63" i="43" s="1"/>
  <c r="U63" i="43"/>
  <c r="V63" i="43" s="1"/>
  <c r="O63" i="43"/>
  <c r="P63" i="43" s="1"/>
  <c r="I63" i="43"/>
  <c r="J63" i="43" s="1"/>
  <c r="C63" i="43"/>
  <c r="D63" i="43" s="1"/>
  <c r="AD63" i="42"/>
  <c r="AE63" i="42" s="1"/>
  <c r="R63" i="42"/>
  <c r="S63" i="42" s="1"/>
  <c r="F63" i="42"/>
  <c r="G63" i="42" s="1"/>
  <c r="AG63" i="41"/>
  <c r="AH63" i="41" s="1"/>
  <c r="AA63" i="41"/>
  <c r="AB63" i="41" s="1"/>
  <c r="U63" i="41"/>
  <c r="V63" i="41" s="1"/>
  <c r="O63" i="41"/>
  <c r="P63" i="41" s="1"/>
  <c r="I63" i="41"/>
  <c r="J63" i="41" s="1"/>
  <c r="C63" i="41"/>
  <c r="D63" i="41" s="1"/>
  <c r="AG63" i="40"/>
  <c r="AH63" i="40" s="1"/>
  <c r="U63" i="40"/>
  <c r="V63" i="40" s="1"/>
  <c r="I63" i="40"/>
  <c r="J63" i="40" s="1"/>
  <c r="AA63" i="42"/>
  <c r="AB63" i="42" s="1"/>
  <c r="O63" i="42"/>
  <c r="P63" i="42" s="1"/>
  <c r="C63" i="42"/>
  <c r="D63" i="42" s="1"/>
  <c r="AD63" i="40"/>
  <c r="AE63" i="40" s="1"/>
  <c r="R63" i="40"/>
  <c r="S63" i="40" s="1"/>
  <c r="F63" i="40"/>
  <c r="G63" i="40" s="1"/>
  <c r="AJ63" i="43"/>
  <c r="AK63" i="43" s="1"/>
  <c r="AD63" i="43"/>
  <c r="AE63" i="43" s="1"/>
  <c r="X63" i="43"/>
  <c r="Y63" i="43" s="1"/>
  <c r="R63" i="43"/>
  <c r="S63" i="43" s="1"/>
  <c r="L63" i="43"/>
  <c r="M63" i="43" s="1"/>
  <c r="F63" i="43"/>
  <c r="G63" i="43" s="1"/>
  <c r="L63" i="42"/>
  <c r="M63" i="42" s="1"/>
  <c r="AJ63" i="41"/>
  <c r="AK63" i="41" s="1"/>
  <c r="L63" i="41"/>
  <c r="M63" i="41" s="1"/>
  <c r="C63" i="40"/>
  <c r="D63" i="40" s="1"/>
  <c r="AG63" i="39"/>
  <c r="AH63" i="39" s="1"/>
  <c r="X63" i="39"/>
  <c r="Y63" i="39" s="1"/>
  <c r="O63" i="39"/>
  <c r="P63" i="39" s="1"/>
  <c r="AD63" i="38"/>
  <c r="AE63" i="38" s="1"/>
  <c r="U63" i="38"/>
  <c r="V63" i="38" s="1"/>
  <c r="I63" i="38"/>
  <c r="J63" i="38" s="1"/>
  <c r="AG63" i="37"/>
  <c r="AH63" i="37" s="1"/>
  <c r="R63" i="37"/>
  <c r="S63" i="37" s="1"/>
  <c r="I63" i="37"/>
  <c r="J63" i="37" s="1"/>
  <c r="AD63" i="41"/>
  <c r="AE63" i="41" s="1"/>
  <c r="F63" i="41"/>
  <c r="G63" i="41" s="1"/>
  <c r="AD63" i="39"/>
  <c r="AE63" i="39" s="1"/>
  <c r="U63" i="39"/>
  <c r="V63" i="39" s="1"/>
  <c r="L63" i="39"/>
  <c r="M63" i="39" s="1"/>
  <c r="C63" i="39"/>
  <c r="D63" i="39" s="1"/>
  <c r="AA63" i="38"/>
  <c r="AB63" i="38" s="1"/>
  <c r="R63" i="38"/>
  <c r="S63" i="38" s="1"/>
  <c r="F63" i="38"/>
  <c r="G63" i="38" s="1"/>
  <c r="X63" i="37"/>
  <c r="Y63" i="37" s="1"/>
  <c r="O63" i="37"/>
  <c r="P63" i="37" s="1"/>
  <c r="AJ63" i="42"/>
  <c r="AK63" i="42" s="1"/>
  <c r="X63" i="41"/>
  <c r="Y63" i="41" s="1"/>
  <c r="AA63" i="40"/>
  <c r="AB63" i="40" s="1"/>
  <c r="R63" i="39"/>
  <c r="S63" i="39" s="1"/>
  <c r="I63" i="39"/>
  <c r="J63" i="39" s="1"/>
  <c r="AJ63" i="38"/>
  <c r="AK63" i="38" s="1"/>
  <c r="X63" i="38"/>
  <c r="Y63" i="38" s="1"/>
  <c r="O63" i="38"/>
  <c r="P63" i="38" s="1"/>
  <c r="C63" i="38"/>
  <c r="D63" i="38" s="1"/>
  <c r="AD63" i="37"/>
  <c r="AE63" i="37" s="1"/>
  <c r="U63" i="37"/>
  <c r="V63" i="37" s="1"/>
  <c r="F63" i="37"/>
  <c r="G63" i="37" s="1"/>
  <c r="X63" i="42"/>
  <c r="Y63" i="42" s="1"/>
  <c r="R63" i="41"/>
  <c r="S63" i="41" s="1"/>
  <c r="O63" i="40"/>
  <c r="P63" i="40" s="1"/>
  <c r="AJ63" i="39"/>
  <c r="AK63" i="39" s="1"/>
  <c r="AA63" i="39"/>
  <c r="AB63" i="39" s="1"/>
  <c r="F63" i="39"/>
  <c r="G63" i="39" s="1"/>
  <c r="AG63" i="38"/>
  <c r="AH63" i="38" s="1"/>
  <c r="L63" i="38"/>
  <c r="M63" i="38" s="1"/>
  <c r="AJ63" i="37"/>
  <c r="AK63" i="37" s="1"/>
  <c r="AA63" i="37"/>
  <c r="AB63" i="37" s="1"/>
  <c r="L63" i="37"/>
  <c r="M63" i="37" s="1"/>
  <c r="C63" i="37"/>
  <c r="D63" i="37" s="1"/>
  <c r="AG63" i="36"/>
  <c r="AH63" i="36" s="1"/>
  <c r="AA63" i="36"/>
  <c r="AB63" i="36" s="1"/>
  <c r="U63" i="36"/>
  <c r="V63" i="36" s="1"/>
  <c r="O63" i="36"/>
  <c r="P63" i="36" s="1"/>
  <c r="I63" i="36"/>
  <c r="J63" i="36" s="1"/>
  <c r="C63" i="36"/>
  <c r="D63" i="36" s="1"/>
  <c r="AG63" i="35"/>
  <c r="AH63" i="35" s="1"/>
  <c r="R63" i="35"/>
  <c r="S63" i="35" s="1"/>
  <c r="I63" i="35"/>
  <c r="J63" i="35" s="1"/>
  <c r="X63" i="34"/>
  <c r="Y63" i="34" s="1"/>
  <c r="L63" i="34"/>
  <c r="M63" i="34" s="1"/>
  <c r="C63" i="34"/>
  <c r="D63" i="34" s="1"/>
  <c r="AJ63" i="36"/>
  <c r="AK63" i="36" s="1"/>
  <c r="AD63" i="36"/>
  <c r="AE63" i="36" s="1"/>
  <c r="X63" i="36"/>
  <c r="Y63" i="36" s="1"/>
  <c r="R63" i="36"/>
  <c r="S63" i="36" s="1"/>
  <c r="L63" i="36"/>
  <c r="M63" i="36" s="1"/>
  <c r="F63" i="36"/>
  <c r="G63" i="36" s="1"/>
  <c r="AD63" i="35"/>
  <c r="AE63" i="35" s="1"/>
  <c r="U63" i="35"/>
  <c r="V63" i="35" s="1"/>
  <c r="F63" i="35"/>
  <c r="G63" i="35" s="1"/>
  <c r="AD63" i="34"/>
  <c r="AE63" i="34" s="1"/>
  <c r="R63" i="34"/>
  <c r="S63" i="34" s="1"/>
  <c r="I63" i="34"/>
  <c r="J63" i="34" s="1"/>
  <c r="AJ63" i="35"/>
  <c r="AK63" i="35" s="1"/>
  <c r="AA63" i="35"/>
  <c r="AB63" i="35" s="1"/>
  <c r="L63" i="35"/>
  <c r="M63" i="35" s="1"/>
  <c r="C63" i="35"/>
  <c r="D63" i="35" s="1"/>
  <c r="AJ63" i="34"/>
  <c r="AK63" i="34" s="1"/>
  <c r="AA63" i="34"/>
  <c r="AB63" i="34" s="1"/>
  <c r="O63" i="34"/>
  <c r="P63" i="34" s="1"/>
  <c r="F63" i="34"/>
  <c r="G63" i="34" s="1"/>
  <c r="X63" i="35"/>
  <c r="Y63" i="35" s="1"/>
  <c r="AJ63" i="33"/>
  <c r="AK63" i="33" s="1"/>
  <c r="X63" i="33"/>
  <c r="Y63" i="33" s="1"/>
  <c r="C63" i="33"/>
  <c r="D63" i="33" s="1"/>
  <c r="AA63" i="32"/>
  <c r="AB63" i="32" s="1"/>
  <c r="O63" i="32"/>
  <c r="P63" i="32" s="1"/>
  <c r="C63" i="32"/>
  <c r="D63" i="32" s="1"/>
  <c r="AA63" i="31"/>
  <c r="AB63" i="31" s="1"/>
  <c r="R63" i="31"/>
  <c r="S63" i="31" s="1"/>
  <c r="C63" i="31"/>
  <c r="D63" i="31" s="1"/>
  <c r="O63" i="35"/>
  <c r="P63" i="35" s="1"/>
  <c r="AG63" i="33"/>
  <c r="AH63" i="33" s="1"/>
  <c r="U63" i="33"/>
  <c r="V63" i="33" s="1"/>
  <c r="L63" i="33"/>
  <c r="M63" i="33" s="1"/>
  <c r="AJ63" i="32"/>
  <c r="AK63" i="32" s="1"/>
  <c r="X63" i="32"/>
  <c r="Y63" i="32" s="1"/>
  <c r="L63" i="32"/>
  <c r="M63" i="32" s="1"/>
  <c r="AG63" i="31"/>
  <c r="AH63" i="31" s="1"/>
  <c r="X63" i="31"/>
  <c r="Y63" i="31" s="1"/>
  <c r="I63" i="31"/>
  <c r="J63" i="31" s="1"/>
  <c r="AG63" i="34"/>
  <c r="AH63" i="34" s="1"/>
  <c r="AD63" i="33"/>
  <c r="AE63" i="33" s="1"/>
  <c r="R63" i="33"/>
  <c r="S63" i="33" s="1"/>
  <c r="I63" i="33"/>
  <c r="J63" i="33" s="1"/>
  <c r="AG63" i="32"/>
  <c r="AH63" i="32" s="1"/>
  <c r="U63" i="32"/>
  <c r="V63" i="32" s="1"/>
  <c r="I63" i="32"/>
  <c r="J63" i="32" s="1"/>
  <c r="U63" i="34"/>
  <c r="V63" i="34" s="1"/>
  <c r="AA63" i="33"/>
  <c r="AB63" i="33" s="1"/>
  <c r="O63" i="33"/>
  <c r="P63" i="33" s="1"/>
  <c r="F63" i="33"/>
  <c r="G63" i="33" s="1"/>
  <c r="AD63" i="32"/>
  <c r="AE63" i="32" s="1"/>
  <c r="R63" i="32"/>
  <c r="S63" i="32" s="1"/>
  <c r="F63" i="32"/>
  <c r="G63" i="32" s="1"/>
  <c r="AJ63" i="31"/>
  <c r="AK63" i="31" s="1"/>
  <c r="U63" i="31"/>
  <c r="V63" i="31" s="1"/>
  <c r="L63" i="31"/>
  <c r="M63" i="31" s="1"/>
  <c r="AG63" i="30"/>
  <c r="AH63" i="30" s="1"/>
  <c r="X63" i="30"/>
  <c r="Y63" i="30" s="1"/>
  <c r="L63" i="30"/>
  <c r="M63" i="30" s="1"/>
  <c r="AG63" i="28"/>
  <c r="AH63" i="28" s="1"/>
  <c r="X63" i="28"/>
  <c r="Y63" i="28" s="1"/>
  <c r="C63" i="28"/>
  <c r="D63" i="28" s="1"/>
  <c r="AG63" i="27"/>
  <c r="AH63" i="27" s="1"/>
  <c r="U63" i="27"/>
  <c r="V63" i="27" s="1"/>
  <c r="I63" i="27"/>
  <c r="J63" i="27" s="1"/>
  <c r="AG63" i="26"/>
  <c r="AH63" i="26" s="1"/>
  <c r="AA63" i="26"/>
  <c r="AB63" i="26" s="1"/>
  <c r="U63" i="26"/>
  <c r="V63" i="26" s="1"/>
  <c r="O63" i="26"/>
  <c r="P63" i="26" s="1"/>
  <c r="I63" i="26"/>
  <c r="J63" i="26" s="1"/>
  <c r="C63" i="26"/>
  <c r="D63" i="26" s="1"/>
  <c r="AJ63" i="25"/>
  <c r="AK63" i="25" s="1"/>
  <c r="U63" i="25"/>
  <c r="V63" i="25" s="1"/>
  <c r="L63" i="25"/>
  <c r="M63" i="25" s="1"/>
  <c r="O63" i="31"/>
  <c r="P63" i="31" s="1"/>
  <c r="AD63" i="30"/>
  <c r="AE63" i="30" s="1"/>
  <c r="U63" i="30"/>
  <c r="V63" i="30" s="1"/>
  <c r="I63" i="30"/>
  <c r="J63" i="30" s="1"/>
  <c r="AG63" i="29"/>
  <c r="AH63" i="29" s="1"/>
  <c r="AA63" i="29"/>
  <c r="AB63" i="29" s="1"/>
  <c r="U63" i="29"/>
  <c r="V63" i="29" s="1"/>
  <c r="O63" i="29"/>
  <c r="P63" i="29" s="1"/>
  <c r="I63" i="29"/>
  <c r="J63" i="29" s="1"/>
  <c r="C63" i="29"/>
  <c r="D63" i="29" s="1"/>
  <c r="AD63" i="28"/>
  <c r="AE63" i="28" s="1"/>
  <c r="U63" i="28"/>
  <c r="V63" i="28" s="1"/>
  <c r="L63" i="28"/>
  <c r="M63" i="28" s="1"/>
  <c r="AD63" i="27"/>
  <c r="AE63" i="27" s="1"/>
  <c r="R63" i="27"/>
  <c r="S63" i="27" s="1"/>
  <c r="F63" i="27"/>
  <c r="G63" i="27" s="1"/>
  <c r="AA63" i="25"/>
  <c r="AB63" i="25" s="1"/>
  <c r="R63" i="25"/>
  <c r="S63" i="25" s="1"/>
  <c r="C63" i="25"/>
  <c r="D63" i="25" s="1"/>
  <c r="AJ63" i="24"/>
  <c r="AK63" i="24" s="1"/>
  <c r="AD63" i="24"/>
  <c r="AE63" i="24" s="1"/>
  <c r="X63" i="24"/>
  <c r="Y63" i="24" s="1"/>
  <c r="R63" i="24"/>
  <c r="S63" i="24" s="1"/>
  <c r="L63" i="24"/>
  <c r="M63" i="24" s="1"/>
  <c r="F63" i="24"/>
  <c r="G63" i="24" s="1"/>
  <c r="F63" i="31"/>
  <c r="G63" i="31" s="1"/>
  <c r="AA63" i="30"/>
  <c r="AB63" i="30" s="1"/>
  <c r="R63" i="30"/>
  <c r="S63" i="30" s="1"/>
  <c r="F63" i="30"/>
  <c r="G63" i="30" s="1"/>
  <c r="AA63" i="28"/>
  <c r="AB63" i="28" s="1"/>
  <c r="R63" i="28"/>
  <c r="S63" i="28" s="1"/>
  <c r="I63" i="28"/>
  <c r="J63" i="28" s="1"/>
  <c r="AA63" i="27"/>
  <c r="AB63" i="27" s="1"/>
  <c r="O63" i="27"/>
  <c r="P63" i="27" s="1"/>
  <c r="C63" i="27"/>
  <c r="D63" i="27" s="1"/>
  <c r="AJ63" i="26"/>
  <c r="AK63" i="26" s="1"/>
  <c r="AD63" i="26"/>
  <c r="AE63" i="26" s="1"/>
  <c r="X63" i="26"/>
  <c r="Y63" i="26" s="1"/>
  <c r="R63" i="26"/>
  <c r="S63" i="26" s="1"/>
  <c r="L63" i="26"/>
  <c r="M63" i="26" s="1"/>
  <c r="F63" i="26"/>
  <c r="G63" i="26" s="1"/>
  <c r="AG63" i="25"/>
  <c r="AH63" i="25" s="1"/>
  <c r="X63" i="25"/>
  <c r="Y63" i="25" s="1"/>
  <c r="I63" i="25"/>
  <c r="J63" i="25" s="1"/>
  <c r="AD63" i="31"/>
  <c r="AE63" i="31" s="1"/>
  <c r="AJ63" i="30"/>
  <c r="AK63" i="30" s="1"/>
  <c r="O63" i="30"/>
  <c r="P63" i="30" s="1"/>
  <c r="C63" i="30"/>
  <c r="D63" i="30" s="1"/>
  <c r="AJ63" i="29"/>
  <c r="AK63" i="29" s="1"/>
  <c r="AD63" i="29"/>
  <c r="AE63" i="29" s="1"/>
  <c r="X63" i="29"/>
  <c r="Y63" i="29" s="1"/>
  <c r="R63" i="29"/>
  <c r="S63" i="29" s="1"/>
  <c r="L63" i="29"/>
  <c r="M63" i="29" s="1"/>
  <c r="F63" i="29"/>
  <c r="G63" i="29" s="1"/>
  <c r="AJ63" i="28"/>
  <c r="AK63" i="28" s="1"/>
  <c r="O63" i="28"/>
  <c r="P63" i="28" s="1"/>
  <c r="F63" i="28"/>
  <c r="G63" i="28" s="1"/>
  <c r="AJ63" i="27"/>
  <c r="AK63" i="27" s="1"/>
  <c r="X63" i="27"/>
  <c r="Y63" i="27" s="1"/>
  <c r="L63" i="27"/>
  <c r="M63" i="27" s="1"/>
  <c r="AD63" i="25"/>
  <c r="AE63" i="25" s="1"/>
  <c r="AG63" i="21"/>
  <c r="AH63" i="21" s="1"/>
  <c r="U63" i="21"/>
  <c r="V63" i="21" s="1"/>
  <c r="I63" i="21"/>
  <c r="J63" i="21" s="1"/>
  <c r="AG63" i="20"/>
  <c r="AH63" i="20" s="1"/>
  <c r="R63" i="20"/>
  <c r="S63" i="20" s="1"/>
  <c r="I63" i="20"/>
  <c r="J63" i="20" s="1"/>
  <c r="AG63" i="19"/>
  <c r="AH63" i="19" s="1"/>
  <c r="R63" i="19"/>
  <c r="S63" i="19" s="1"/>
  <c r="I63" i="19"/>
  <c r="J63" i="19" s="1"/>
  <c r="AJ63" i="18"/>
  <c r="AK63" i="18" s="1"/>
  <c r="AA63" i="18"/>
  <c r="AB63" i="18" s="1"/>
  <c r="L63" i="18"/>
  <c r="M63" i="18" s="1"/>
  <c r="C63" i="18"/>
  <c r="D63" i="18" s="1"/>
  <c r="AG63" i="24"/>
  <c r="AH63" i="24" s="1"/>
  <c r="U63" i="24"/>
  <c r="V63" i="24" s="1"/>
  <c r="I63" i="24"/>
  <c r="J63" i="24" s="1"/>
  <c r="AJ63" i="22"/>
  <c r="AK63" i="22" s="1"/>
  <c r="AD63" i="22"/>
  <c r="AE63" i="22" s="1"/>
  <c r="X63" i="22"/>
  <c r="Y63" i="22" s="1"/>
  <c r="R63" i="22"/>
  <c r="S63" i="22" s="1"/>
  <c r="L63" i="22"/>
  <c r="M63" i="22" s="1"/>
  <c r="F63" i="22"/>
  <c r="G63" i="22" s="1"/>
  <c r="AD63" i="21"/>
  <c r="AE63" i="21" s="1"/>
  <c r="R63" i="21"/>
  <c r="S63" i="21" s="1"/>
  <c r="F63" i="21"/>
  <c r="G63" i="21" s="1"/>
  <c r="X63" i="20"/>
  <c r="Y63" i="20" s="1"/>
  <c r="O63" i="20"/>
  <c r="P63" i="20" s="1"/>
  <c r="F63" i="20"/>
  <c r="G63" i="20" s="1"/>
  <c r="X63" i="19"/>
  <c r="Y63" i="19" s="1"/>
  <c r="O63" i="19"/>
  <c r="P63" i="19" s="1"/>
  <c r="AG63" i="18"/>
  <c r="AH63" i="18" s="1"/>
  <c r="R63" i="18"/>
  <c r="S63" i="18" s="1"/>
  <c r="I63" i="18"/>
  <c r="J63" i="18" s="1"/>
  <c r="O63" i="25"/>
  <c r="P63" i="25" s="1"/>
  <c r="F63" i="25"/>
  <c r="G63" i="25" s="1"/>
  <c r="AA63" i="24"/>
  <c r="AB63" i="24" s="1"/>
  <c r="O63" i="24"/>
  <c r="P63" i="24" s="1"/>
  <c r="C63" i="24"/>
  <c r="D63" i="24" s="1"/>
  <c r="AG63" i="22"/>
  <c r="AH63" i="22" s="1"/>
  <c r="AA63" i="22"/>
  <c r="AB63" i="22" s="1"/>
  <c r="U63" i="22"/>
  <c r="V63" i="22" s="1"/>
  <c r="O63" i="22"/>
  <c r="P63" i="22" s="1"/>
  <c r="I63" i="22"/>
  <c r="J63" i="22" s="1"/>
  <c r="C63" i="22"/>
  <c r="D63" i="22" s="1"/>
  <c r="AJ63" i="21"/>
  <c r="AK63" i="21" s="1"/>
  <c r="X63" i="21"/>
  <c r="Y63" i="21" s="1"/>
  <c r="L63" i="21"/>
  <c r="M63" i="21" s="1"/>
  <c r="AJ63" i="20"/>
  <c r="AK63" i="20" s="1"/>
  <c r="AA63" i="20"/>
  <c r="AB63" i="20" s="1"/>
  <c r="L63" i="20"/>
  <c r="M63" i="20" s="1"/>
  <c r="AJ63" i="19"/>
  <c r="AK63" i="19" s="1"/>
  <c r="AA63" i="19"/>
  <c r="AB63" i="19" s="1"/>
  <c r="L63" i="19"/>
  <c r="M63" i="19" s="1"/>
  <c r="C63" i="19"/>
  <c r="D63" i="19" s="1"/>
  <c r="AA63" i="21"/>
  <c r="AB63" i="21" s="1"/>
  <c r="AD63" i="18"/>
  <c r="AE63" i="18" s="1"/>
  <c r="AA63" i="17"/>
  <c r="AB63" i="17" s="1"/>
  <c r="O63" i="17"/>
  <c r="P63" i="17" s="1"/>
  <c r="C63" i="17"/>
  <c r="D63" i="17" s="1"/>
  <c r="AJ63" i="16"/>
  <c r="AK63" i="16" s="1"/>
  <c r="X63" i="16"/>
  <c r="Y63" i="16" s="1"/>
  <c r="O63" i="16"/>
  <c r="P63" i="16" s="1"/>
  <c r="C63" i="16"/>
  <c r="D63" i="16" s="1"/>
  <c r="AD63" i="15"/>
  <c r="AE63" i="15" s="1"/>
  <c r="U63" i="15"/>
  <c r="V63" i="15" s="1"/>
  <c r="I63" i="15"/>
  <c r="J63" i="15" s="1"/>
  <c r="AJ63" i="13"/>
  <c r="AK63" i="13" s="1"/>
  <c r="X63" i="13"/>
  <c r="Y63" i="13" s="1"/>
  <c r="L63" i="13"/>
  <c r="M63" i="13" s="1"/>
  <c r="AJ63" i="12"/>
  <c r="AK63" i="12" s="1"/>
  <c r="X63" i="12"/>
  <c r="Y63" i="12" s="1"/>
  <c r="L63" i="12"/>
  <c r="M63" i="12" s="1"/>
  <c r="AG64" i="11"/>
  <c r="AH64" i="11" s="1"/>
  <c r="U64" i="11"/>
  <c r="V64" i="11" s="1"/>
  <c r="I64" i="11"/>
  <c r="J64" i="11" s="1"/>
  <c r="AJ63" i="10"/>
  <c r="AK63" i="10" s="1"/>
  <c r="X63" i="10"/>
  <c r="Y63" i="10" s="1"/>
  <c r="L63" i="10"/>
  <c r="M63" i="10" s="1"/>
  <c r="R63" i="12"/>
  <c r="S63" i="12" s="1"/>
  <c r="AA64" i="11"/>
  <c r="AB64" i="11" s="1"/>
  <c r="AD63" i="10"/>
  <c r="AE63" i="10" s="1"/>
  <c r="O63" i="21"/>
  <c r="P63" i="21" s="1"/>
  <c r="C63" i="20"/>
  <c r="D63" i="20" s="1"/>
  <c r="F63" i="19"/>
  <c r="G63" i="19" s="1"/>
  <c r="X63" i="18"/>
  <c r="Y63" i="18" s="1"/>
  <c r="AJ63" i="17"/>
  <c r="AK63" i="17" s="1"/>
  <c r="X63" i="17"/>
  <c r="Y63" i="17" s="1"/>
  <c r="L63" i="17"/>
  <c r="M63" i="17" s="1"/>
  <c r="AG63" i="16"/>
  <c r="AH63" i="16" s="1"/>
  <c r="L63" i="16"/>
  <c r="M63" i="16" s="1"/>
  <c r="R63" i="15"/>
  <c r="S63" i="15" s="1"/>
  <c r="F63" i="15"/>
  <c r="G63" i="15" s="1"/>
  <c r="AG63" i="13"/>
  <c r="AH63" i="13" s="1"/>
  <c r="U63" i="13"/>
  <c r="V63" i="13" s="1"/>
  <c r="I63" i="13"/>
  <c r="J63" i="13" s="1"/>
  <c r="AG63" i="12"/>
  <c r="AH63" i="12" s="1"/>
  <c r="U63" i="12"/>
  <c r="V63" i="12" s="1"/>
  <c r="I63" i="12"/>
  <c r="J63" i="12" s="1"/>
  <c r="AD64" i="11"/>
  <c r="AE64" i="11" s="1"/>
  <c r="R64" i="11"/>
  <c r="S64" i="11" s="1"/>
  <c r="F64" i="11"/>
  <c r="G64" i="11" s="1"/>
  <c r="AG63" i="10"/>
  <c r="AH63" i="10" s="1"/>
  <c r="U63" i="10"/>
  <c r="V63" i="10" s="1"/>
  <c r="I63" i="10"/>
  <c r="J63" i="10" s="1"/>
  <c r="AG63" i="9"/>
  <c r="AH63" i="9" s="1"/>
  <c r="AA63" i="9"/>
  <c r="AB63" i="9" s="1"/>
  <c r="U63" i="9"/>
  <c r="V63" i="9" s="1"/>
  <c r="O63" i="9"/>
  <c r="P63" i="9" s="1"/>
  <c r="I63" i="9"/>
  <c r="J63" i="9" s="1"/>
  <c r="C63" i="9"/>
  <c r="D63" i="9" s="1"/>
  <c r="AD63" i="12"/>
  <c r="AE63" i="12" s="1"/>
  <c r="O64" i="11"/>
  <c r="P64" i="11" s="1"/>
  <c r="R63" i="10"/>
  <c r="S63" i="10" s="1"/>
  <c r="C63" i="21"/>
  <c r="D63" i="21" s="1"/>
  <c r="AD63" i="20"/>
  <c r="AE63" i="20" s="1"/>
  <c r="AD63" i="19"/>
  <c r="AE63" i="19" s="1"/>
  <c r="U63" i="18"/>
  <c r="V63" i="18" s="1"/>
  <c r="F63" i="18"/>
  <c r="G63" i="18" s="1"/>
  <c r="AG63" i="17"/>
  <c r="AH63" i="17" s="1"/>
  <c r="U63" i="17"/>
  <c r="V63" i="17" s="1"/>
  <c r="I63" i="17"/>
  <c r="J63" i="17" s="1"/>
  <c r="AD63" i="16"/>
  <c r="AE63" i="16" s="1"/>
  <c r="U63" i="16"/>
  <c r="V63" i="16" s="1"/>
  <c r="I63" i="16"/>
  <c r="J63" i="16" s="1"/>
  <c r="AJ63" i="15"/>
  <c r="AK63" i="15" s="1"/>
  <c r="AA63" i="15"/>
  <c r="AB63" i="15" s="1"/>
  <c r="O63" i="15"/>
  <c r="P63" i="15" s="1"/>
  <c r="AD63" i="13"/>
  <c r="AE63" i="13" s="1"/>
  <c r="R63" i="13"/>
  <c r="S63" i="13" s="1"/>
  <c r="F63" i="13"/>
  <c r="G63" i="13" s="1"/>
  <c r="F63" i="12"/>
  <c r="G63" i="12" s="1"/>
  <c r="C64" i="11"/>
  <c r="D64" i="11" s="1"/>
  <c r="F63" i="10"/>
  <c r="G63" i="10" s="1"/>
  <c r="U63" i="20"/>
  <c r="V63" i="20" s="1"/>
  <c r="F63" i="17"/>
  <c r="G63" i="17" s="1"/>
  <c r="L63" i="15"/>
  <c r="M63" i="15" s="1"/>
  <c r="C63" i="13"/>
  <c r="D63" i="13" s="1"/>
  <c r="C63" i="12"/>
  <c r="D63" i="12" s="1"/>
  <c r="X64" i="11"/>
  <c r="Y64" i="11" s="1"/>
  <c r="C63" i="10"/>
  <c r="D63" i="10" s="1"/>
  <c r="AJ63" i="9"/>
  <c r="AK63" i="9" s="1"/>
  <c r="L63" i="9"/>
  <c r="M63" i="9" s="1"/>
  <c r="O63" i="13"/>
  <c r="P63" i="13" s="1"/>
  <c r="R63" i="9"/>
  <c r="S63" i="9" s="1"/>
  <c r="U63" i="19"/>
  <c r="V63" i="19" s="1"/>
  <c r="AA63" i="16"/>
  <c r="AB63" i="16" s="1"/>
  <c r="C63" i="15"/>
  <c r="D63" i="15" s="1"/>
  <c r="L64" i="11"/>
  <c r="M64" i="11" s="1"/>
  <c r="AD63" i="9"/>
  <c r="AE63" i="9" s="1"/>
  <c r="F63" i="9"/>
  <c r="G63" i="9" s="1"/>
  <c r="R63" i="17"/>
  <c r="S63" i="17" s="1"/>
  <c r="X63" i="15"/>
  <c r="Y63" i="15" s="1"/>
  <c r="AJ64" i="11"/>
  <c r="AK64" i="11" s="1"/>
  <c r="O63" i="10"/>
  <c r="P63" i="10" s="1"/>
  <c r="O63" i="18"/>
  <c r="P63" i="18" s="1"/>
  <c r="AD63" i="17"/>
  <c r="AE63" i="17" s="1"/>
  <c r="R63" i="16"/>
  <c r="S63" i="16" s="1"/>
  <c r="AG63" i="15"/>
  <c r="AH63" i="15" s="1"/>
  <c r="AA63" i="13"/>
  <c r="AB63" i="13" s="1"/>
  <c r="AA63" i="12"/>
  <c r="AB63" i="12" s="1"/>
  <c r="AA63" i="10"/>
  <c r="AB63" i="10" s="1"/>
  <c r="X63" i="9"/>
  <c r="Y63" i="9" s="1"/>
  <c r="F63" i="16"/>
  <c r="G63" i="16" s="1"/>
  <c r="O63" i="12"/>
  <c r="P63" i="12" s="1"/>
  <c r="U70" i="48"/>
  <c r="V70" i="48" s="1"/>
  <c r="L70" i="48"/>
  <c r="M70" i="48" s="1"/>
  <c r="AD70" i="48"/>
  <c r="AE70" i="48" s="1"/>
  <c r="I70" i="48"/>
  <c r="J70" i="48" s="1"/>
  <c r="AA70" i="48"/>
  <c r="AB70" i="48" s="1"/>
  <c r="F70" i="48"/>
  <c r="G70" i="48" s="1"/>
  <c r="AJ70" i="47"/>
  <c r="AK70" i="47" s="1"/>
  <c r="X70" i="47"/>
  <c r="Y70" i="47" s="1"/>
  <c r="X70" i="48"/>
  <c r="Y70" i="48" s="1"/>
  <c r="C70" i="48"/>
  <c r="D70" i="48" s="1"/>
  <c r="AG70" i="47"/>
  <c r="AH70" i="47" s="1"/>
  <c r="U70" i="47"/>
  <c r="V70" i="47" s="1"/>
  <c r="L70" i="47"/>
  <c r="M70" i="47" s="1"/>
  <c r="F70" i="47"/>
  <c r="G70" i="47" s="1"/>
  <c r="AJ70" i="48"/>
  <c r="AK70" i="48" s="1"/>
  <c r="R70" i="48"/>
  <c r="S70" i="48" s="1"/>
  <c r="R70" i="47"/>
  <c r="S70" i="47" s="1"/>
  <c r="O70" i="47"/>
  <c r="P70" i="47" s="1"/>
  <c r="C70" i="47"/>
  <c r="D70" i="47" s="1"/>
  <c r="AA70" i="46"/>
  <c r="AB70" i="46" s="1"/>
  <c r="O70" i="46"/>
  <c r="P70" i="46" s="1"/>
  <c r="F70" i="46"/>
  <c r="G70" i="46" s="1"/>
  <c r="AG70" i="48"/>
  <c r="AH70" i="48" s="1"/>
  <c r="AD70" i="47"/>
  <c r="AE70" i="47" s="1"/>
  <c r="AJ70" i="46"/>
  <c r="AK70" i="46" s="1"/>
  <c r="X70" i="46"/>
  <c r="Y70" i="46" s="1"/>
  <c r="L70" i="46"/>
  <c r="M70" i="46" s="1"/>
  <c r="O70" i="48"/>
  <c r="P70" i="48" s="1"/>
  <c r="I70" i="47"/>
  <c r="J70" i="47" s="1"/>
  <c r="AG70" i="46"/>
  <c r="AH70" i="46" s="1"/>
  <c r="AA70" i="45"/>
  <c r="AB70" i="45" s="1"/>
  <c r="O70" i="45"/>
  <c r="P70" i="45" s="1"/>
  <c r="F70" i="45"/>
  <c r="G70" i="45" s="1"/>
  <c r="AD70" i="46"/>
  <c r="AE70" i="46" s="1"/>
  <c r="I70" i="46"/>
  <c r="J70" i="46" s="1"/>
  <c r="AJ70" i="45"/>
  <c r="AK70" i="45" s="1"/>
  <c r="X70" i="45"/>
  <c r="Y70" i="45" s="1"/>
  <c r="L70" i="45"/>
  <c r="M70" i="45" s="1"/>
  <c r="C70" i="45"/>
  <c r="D70" i="45" s="1"/>
  <c r="U70" i="46"/>
  <c r="V70" i="46" s="1"/>
  <c r="C70" i="46"/>
  <c r="D70" i="46" s="1"/>
  <c r="AG70" i="45"/>
  <c r="AH70" i="45" s="1"/>
  <c r="U70" i="45"/>
  <c r="V70" i="45" s="1"/>
  <c r="I70" i="45"/>
  <c r="J70" i="45" s="1"/>
  <c r="AA70" i="47"/>
  <c r="AB70" i="47" s="1"/>
  <c r="R70" i="46"/>
  <c r="S70" i="46" s="1"/>
  <c r="AD70" i="45"/>
  <c r="AE70" i="45" s="1"/>
  <c r="R70" i="45"/>
  <c r="S70" i="45" s="1"/>
  <c r="AG70" i="44"/>
  <c r="AH70" i="44" s="1"/>
  <c r="U70" i="44"/>
  <c r="V70" i="44" s="1"/>
  <c r="L70" i="44"/>
  <c r="M70" i="44" s="1"/>
  <c r="C70" i="44"/>
  <c r="D70" i="44" s="1"/>
  <c r="AG70" i="43"/>
  <c r="AH70" i="43" s="1"/>
  <c r="X70" i="43"/>
  <c r="Y70" i="43" s="1"/>
  <c r="O70" i="43"/>
  <c r="P70" i="43" s="1"/>
  <c r="I70" i="43"/>
  <c r="J70" i="43" s="1"/>
  <c r="C70" i="43"/>
  <c r="D70" i="43" s="1"/>
  <c r="AD70" i="44"/>
  <c r="AE70" i="44" s="1"/>
  <c r="R70" i="44"/>
  <c r="S70" i="44" s="1"/>
  <c r="I70" i="44"/>
  <c r="J70" i="44" s="1"/>
  <c r="AD70" i="43"/>
  <c r="AE70" i="43" s="1"/>
  <c r="U70" i="43"/>
  <c r="V70" i="43" s="1"/>
  <c r="AA70" i="44"/>
  <c r="AB70" i="44" s="1"/>
  <c r="O70" i="44"/>
  <c r="P70" i="44" s="1"/>
  <c r="R70" i="43"/>
  <c r="S70" i="43" s="1"/>
  <c r="L70" i="43"/>
  <c r="M70" i="43" s="1"/>
  <c r="F70" i="43"/>
  <c r="G70" i="43" s="1"/>
  <c r="AJ70" i="44"/>
  <c r="AK70" i="44" s="1"/>
  <c r="X70" i="44"/>
  <c r="Y70" i="44" s="1"/>
  <c r="F70" i="44"/>
  <c r="G70" i="44" s="1"/>
  <c r="AJ70" i="43"/>
  <c r="AK70" i="43" s="1"/>
  <c r="AA70" i="43"/>
  <c r="AB70" i="43" s="1"/>
  <c r="AG70" i="42"/>
  <c r="AH70" i="42" s="1"/>
  <c r="U70" i="42"/>
  <c r="V70" i="42" s="1"/>
  <c r="I70" i="42"/>
  <c r="J70" i="42" s="1"/>
  <c r="AA70" i="41"/>
  <c r="AB70" i="41" s="1"/>
  <c r="R70" i="41"/>
  <c r="S70" i="41" s="1"/>
  <c r="AJ70" i="40"/>
  <c r="AK70" i="40" s="1"/>
  <c r="X70" i="40"/>
  <c r="Y70" i="40" s="1"/>
  <c r="L70" i="40"/>
  <c r="M70" i="40" s="1"/>
  <c r="AD70" i="42"/>
  <c r="AE70" i="42" s="1"/>
  <c r="R70" i="42"/>
  <c r="S70" i="42" s="1"/>
  <c r="F70" i="42"/>
  <c r="G70" i="42" s="1"/>
  <c r="AJ70" i="41"/>
  <c r="AK70" i="41" s="1"/>
  <c r="O70" i="41"/>
  <c r="P70" i="41" s="1"/>
  <c r="I70" i="41"/>
  <c r="J70" i="41" s="1"/>
  <c r="C70" i="41"/>
  <c r="D70" i="41" s="1"/>
  <c r="AG70" i="40"/>
  <c r="AH70" i="40" s="1"/>
  <c r="U70" i="40"/>
  <c r="V70" i="40" s="1"/>
  <c r="I70" i="40"/>
  <c r="J70" i="40" s="1"/>
  <c r="AA70" i="42"/>
  <c r="AB70" i="42" s="1"/>
  <c r="O70" i="42"/>
  <c r="P70" i="42" s="1"/>
  <c r="C70" i="42"/>
  <c r="D70" i="42" s="1"/>
  <c r="AG70" i="41"/>
  <c r="AH70" i="41" s="1"/>
  <c r="X70" i="41"/>
  <c r="Y70" i="41" s="1"/>
  <c r="AD70" i="40"/>
  <c r="AE70" i="40" s="1"/>
  <c r="R70" i="40"/>
  <c r="S70" i="40" s="1"/>
  <c r="F70" i="40"/>
  <c r="G70" i="40" s="1"/>
  <c r="AD70" i="41"/>
  <c r="AE70" i="41" s="1"/>
  <c r="AJ70" i="39"/>
  <c r="AK70" i="39" s="1"/>
  <c r="X70" i="39"/>
  <c r="Y70" i="39" s="1"/>
  <c r="L70" i="39"/>
  <c r="M70" i="39" s="1"/>
  <c r="C70" i="39"/>
  <c r="D70" i="39" s="1"/>
  <c r="AG70" i="38"/>
  <c r="AH70" i="38" s="1"/>
  <c r="U70" i="38"/>
  <c r="V70" i="38" s="1"/>
  <c r="L70" i="38"/>
  <c r="M70" i="38" s="1"/>
  <c r="C70" i="38"/>
  <c r="D70" i="38" s="1"/>
  <c r="AD70" i="37"/>
  <c r="AE70" i="37" s="1"/>
  <c r="F70" i="37"/>
  <c r="G70" i="37" s="1"/>
  <c r="AJ70" i="42"/>
  <c r="AK70" i="42" s="1"/>
  <c r="U70" i="41"/>
  <c r="V70" i="41" s="1"/>
  <c r="AA70" i="40"/>
  <c r="AB70" i="40" s="1"/>
  <c r="AG70" i="39"/>
  <c r="AH70" i="39" s="1"/>
  <c r="U70" i="39"/>
  <c r="V70" i="39" s="1"/>
  <c r="I70" i="39"/>
  <c r="J70" i="39" s="1"/>
  <c r="AD70" i="38"/>
  <c r="AE70" i="38" s="1"/>
  <c r="R70" i="38"/>
  <c r="S70" i="38" s="1"/>
  <c r="I70" i="38"/>
  <c r="J70" i="38" s="1"/>
  <c r="U70" i="37"/>
  <c r="V70" i="37" s="1"/>
  <c r="L70" i="37"/>
  <c r="M70" i="37" s="1"/>
  <c r="C70" i="37"/>
  <c r="D70" i="37" s="1"/>
  <c r="X70" i="42"/>
  <c r="Y70" i="42" s="1"/>
  <c r="L70" i="41"/>
  <c r="M70" i="41" s="1"/>
  <c r="O70" i="40"/>
  <c r="P70" i="40" s="1"/>
  <c r="AD70" i="39"/>
  <c r="AE70" i="39" s="1"/>
  <c r="R70" i="39"/>
  <c r="S70" i="39" s="1"/>
  <c r="F70" i="39"/>
  <c r="G70" i="39" s="1"/>
  <c r="AA70" i="38"/>
  <c r="AB70" i="38" s="1"/>
  <c r="O70" i="38"/>
  <c r="P70" i="38" s="1"/>
  <c r="AJ70" i="37"/>
  <c r="AK70" i="37" s="1"/>
  <c r="AA70" i="37"/>
  <c r="AB70" i="37" s="1"/>
  <c r="R70" i="37"/>
  <c r="S70" i="37" s="1"/>
  <c r="I70" i="37"/>
  <c r="J70" i="37" s="1"/>
  <c r="L70" i="42"/>
  <c r="M70" i="42" s="1"/>
  <c r="F70" i="41"/>
  <c r="G70" i="41" s="1"/>
  <c r="C70" i="40"/>
  <c r="D70" i="40" s="1"/>
  <c r="AA70" i="39"/>
  <c r="AB70" i="39" s="1"/>
  <c r="O70" i="39"/>
  <c r="P70" i="39" s="1"/>
  <c r="AJ70" i="38"/>
  <c r="AK70" i="38" s="1"/>
  <c r="X70" i="38"/>
  <c r="Y70" i="38" s="1"/>
  <c r="F70" i="38"/>
  <c r="G70" i="38" s="1"/>
  <c r="AG70" i="37"/>
  <c r="AH70" i="37" s="1"/>
  <c r="X70" i="37"/>
  <c r="Y70" i="37" s="1"/>
  <c r="O70" i="37"/>
  <c r="P70" i="37" s="1"/>
  <c r="AA70" i="36"/>
  <c r="AB70" i="36" s="1"/>
  <c r="O70" i="36"/>
  <c r="P70" i="36" s="1"/>
  <c r="I70" i="36"/>
  <c r="J70" i="36" s="1"/>
  <c r="C70" i="36"/>
  <c r="D70" i="36" s="1"/>
  <c r="AJ70" i="35"/>
  <c r="AK70" i="35" s="1"/>
  <c r="X70" i="35"/>
  <c r="Y70" i="35" s="1"/>
  <c r="F70" i="35"/>
  <c r="G70" i="35" s="1"/>
  <c r="AD70" i="34"/>
  <c r="AE70" i="34" s="1"/>
  <c r="R70" i="34"/>
  <c r="S70" i="34" s="1"/>
  <c r="I70" i="34"/>
  <c r="J70" i="34" s="1"/>
  <c r="AG70" i="36"/>
  <c r="AH70" i="36" s="1"/>
  <c r="U70" i="36"/>
  <c r="V70" i="36" s="1"/>
  <c r="L70" i="36"/>
  <c r="M70" i="36" s="1"/>
  <c r="F70" i="36"/>
  <c r="G70" i="36" s="1"/>
  <c r="AD70" i="35"/>
  <c r="AE70" i="35" s="1"/>
  <c r="R70" i="35"/>
  <c r="S70" i="35" s="1"/>
  <c r="I70" i="35"/>
  <c r="J70" i="35" s="1"/>
  <c r="AJ70" i="34"/>
  <c r="AK70" i="34" s="1"/>
  <c r="X70" i="34"/>
  <c r="Y70" i="34" s="1"/>
  <c r="L70" i="34"/>
  <c r="M70" i="34" s="1"/>
  <c r="AD70" i="36"/>
  <c r="AE70" i="36" s="1"/>
  <c r="R70" i="36"/>
  <c r="S70" i="36" s="1"/>
  <c r="AA70" i="35"/>
  <c r="AB70" i="35" s="1"/>
  <c r="O70" i="35"/>
  <c r="P70" i="35" s="1"/>
  <c r="AG70" i="34"/>
  <c r="AH70" i="34" s="1"/>
  <c r="U70" i="34"/>
  <c r="V70" i="34" s="1"/>
  <c r="C70" i="34"/>
  <c r="D70" i="34" s="1"/>
  <c r="AG70" i="35"/>
  <c r="AH70" i="35" s="1"/>
  <c r="AD70" i="33"/>
  <c r="AE70" i="33" s="1"/>
  <c r="R70" i="33"/>
  <c r="S70" i="33" s="1"/>
  <c r="F70" i="33"/>
  <c r="G70" i="33" s="1"/>
  <c r="AA70" i="32"/>
  <c r="AB70" i="32" s="1"/>
  <c r="O70" i="32"/>
  <c r="P70" i="32" s="1"/>
  <c r="C70" i="32"/>
  <c r="D70" i="32" s="1"/>
  <c r="AA70" i="31"/>
  <c r="AB70" i="31" s="1"/>
  <c r="O70" i="31"/>
  <c r="P70" i="31" s="1"/>
  <c r="I70" i="31"/>
  <c r="J70" i="31" s="1"/>
  <c r="C70" i="31"/>
  <c r="D70" i="31" s="1"/>
  <c r="AJ70" i="36"/>
  <c r="AK70" i="36" s="1"/>
  <c r="U70" i="35"/>
  <c r="V70" i="35" s="1"/>
  <c r="AA70" i="34"/>
  <c r="AB70" i="34" s="1"/>
  <c r="AA70" i="33"/>
  <c r="AB70" i="33" s="1"/>
  <c r="O70" i="33"/>
  <c r="P70" i="33" s="1"/>
  <c r="C70" i="33"/>
  <c r="D70" i="33" s="1"/>
  <c r="AJ70" i="32"/>
  <c r="AK70" i="32" s="1"/>
  <c r="X70" i="32"/>
  <c r="Y70" i="32" s="1"/>
  <c r="L70" i="32"/>
  <c r="M70" i="32" s="1"/>
  <c r="AJ70" i="31"/>
  <c r="AK70" i="31" s="1"/>
  <c r="X70" i="31"/>
  <c r="Y70" i="31" s="1"/>
  <c r="X70" i="36"/>
  <c r="Y70" i="36" s="1"/>
  <c r="L70" i="35"/>
  <c r="M70" i="35" s="1"/>
  <c r="O70" i="34"/>
  <c r="P70" i="34" s="1"/>
  <c r="AJ70" i="33"/>
  <c r="AK70" i="33" s="1"/>
  <c r="X70" i="33"/>
  <c r="Y70" i="33" s="1"/>
  <c r="L70" i="33"/>
  <c r="M70" i="33" s="1"/>
  <c r="AG70" i="32"/>
  <c r="AH70" i="32" s="1"/>
  <c r="U70" i="32"/>
  <c r="V70" i="32" s="1"/>
  <c r="I70" i="32"/>
  <c r="J70" i="32" s="1"/>
  <c r="C70" i="35"/>
  <c r="D70" i="35" s="1"/>
  <c r="F70" i="34"/>
  <c r="G70" i="34" s="1"/>
  <c r="AG70" i="33"/>
  <c r="AH70" i="33" s="1"/>
  <c r="U70" i="33"/>
  <c r="V70" i="33" s="1"/>
  <c r="I70" i="33"/>
  <c r="J70" i="33" s="1"/>
  <c r="AD70" i="32"/>
  <c r="AE70" i="32" s="1"/>
  <c r="R70" i="32"/>
  <c r="S70" i="32" s="1"/>
  <c r="F70" i="32"/>
  <c r="G70" i="32" s="1"/>
  <c r="AD70" i="31"/>
  <c r="AE70" i="31" s="1"/>
  <c r="R70" i="31"/>
  <c r="S70" i="31" s="1"/>
  <c r="F70" i="31"/>
  <c r="G70" i="31" s="1"/>
  <c r="AG70" i="30"/>
  <c r="AH70" i="30" s="1"/>
  <c r="X70" i="30"/>
  <c r="Y70" i="30" s="1"/>
  <c r="L70" i="30"/>
  <c r="M70" i="30" s="1"/>
  <c r="AA70" i="29"/>
  <c r="AB70" i="29" s="1"/>
  <c r="AD70" i="28"/>
  <c r="AE70" i="28" s="1"/>
  <c r="R70" i="28"/>
  <c r="S70" i="28" s="1"/>
  <c r="I70" i="28"/>
  <c r="J70" i="28" s="1"/>
  <c r="AG70" i="27"/>
  <c r="AH70" i="27" s="1"/>
  <c r="U70" i="27"/>
  <c r="V70" i="27" s="1"/>
  <c r="I70" i="27"/>
  <c r="J70" i="27" s="1"/>
  <c r="AG70" i="26"/>
  <c r="AH70" i="26" s="1"/>
  <c r="X70" i="26"/>
  <c r="Y70" i="26" s="1"/>
  <c r="O70" i="26"/>
  <c r="P70" i="26" s="1"/>
  <c r="I70" i="26"/>
  <c r="J70" i="26" s="1"/>
  <c r="C70" i="26"/>
  <c r="D70" i="26" s="1"/>
  <c r="AJ70" i="25"/>
  <c r="AK70" i="25" s="1"/>
  <c r="X70" i="25"/>
  <c r="Y70" i="25" s="1"/>
  <c r="AG70" i="31"/>
  <c r="AH70" i="31" s="1"/>
  <c r="AD70" i="30"/>
  <c r="AE70" i="30" s="1"/>
  <c r="U70" i="30"/>
  <c r="V70" i="30" s="1"/>
  <c r="C70" i="30"/>
  <c r="D70" i="30" s="1"/>
  <c r="AJ70" i="29"/>
  <c r="AK70" i="29" s="1"/>
  <c r="X70" i="29"/>
  <c r="Y70" i="29" s="1"/>
  <c r="O70" i="29"/>
  <c r="P70" i="29" s="1"/>
  <c r="I70" i="29"/>
  <c r="J70" i="29" s="1"/>
  <c r="C70" i="29"/>
  <c r="D70" i="29" s="1"/>
  <c r="AA70" i="28"/>
  <c r="AB70" i="28" s="1"/>
  <c r="O70" i="28"/>
  <c r="P70" i="28" s="1"/>
  <c r="AD70" i="27"/>
  <c r="AE70" i="27" s="1"/>
  <c r="R70" i="27"/>
  <c r="S70" i="27" s="1"/>
  <c r="F70" i="27"/>
  <c r="G70" i="27" s="1"/>
  <c r="AD70" i="26"/>
  <c r="AE70" i="26" s="1"/>
  <c r="U70" i="26"/>
  <c r="V70" i="26" s="1"/>
  <c r="AG70" i="25"/>
  <c r="AH70" i="25" s="1"/>
  <c r="U70" i="25"/>
  <c r="V70" i="25" s="1"/>
  <c r="L70" i="25"/>
  <c r="M70" i="25" s="1"/>
  <c r="F70" i="25"/>
  <c r="G70" i="25" s="1"/>
  <c r="AD70" i="24"/>
  <c r="AE70" i="24" s="1"/>
  <c r="U70" i="24"/>
  <c r="V70" i="24" s="1"/>
  <c r="L70" i="24"/>
  <c r="M70" i="24" s="1"/>
  <c r="F70" i="24"/>
  <c r="G70" i="24" s="1"/>
  <c r="U70" i="31"/>
  <c r="V70" i="31" s="1"/>
  <c r="AJ70" i="30"/>
  <c r="AK70" i="30" s="1"/>
  <c r="R70" i="30"/>
  <c r="S70" i="30" s="1"/>
  <c r="I70" i="30"/>
  <c r="J70" i="30" s="1"/>
  <c r="AG70" i="29"/>
  <c r="AH70" i="29" s="1"/>
  <c r="U70" i="29"/>
  <c r="V70" i="29" s="1"/>
  <c r="AJ70" i="28"/>
  <c r="AK70" i="28" s="1"/>
  <c r="X70" i="28"/>
  <c r="Y70" i="28" s="1"/>
  <c r="F70" i="28"/>
  <c r="G70" i="28" s="1"/>
  <c r="AA70" i="27"/>
  <c r="AB70" i="27" s="1"/>
  <c r="O70" i="27"/>
  <c r="P70" i="27" s="1"/>
  <c r="C70" i="27"/>
  <c r="D70" i="27" s="1"/>
  <c r="R70" i="26"/>
  <c r="S70" i="26" s="1"/>
  <c r="L70" i="26"/>
  <c r="M70" i="26" s="1"/>
  <c r="F70" i="26"/>
  <c r="G70" i="26" s="1"/>
  <c r="AD70" i="25"/>
  <c r="AE70" i="25" s="1"/>
  <c r="R70" i="25"/>
  <c r="S70" i="25" s="1"/>
  <c r="AA70" i="24"/>
  <c r="AB70" i="24" s="1"/>
  <c r="R70" i="24"/>
  <c r="S70" i="24" s="1"/>
  <c r="L70" i="31"/>
  <c r="M70" i="31" s="1"/>
  <c r="AA70" i="30"/>
  <c r="AB70" i="30" s="1"/>
  <c r="O70" i="30"/>
  <c r="P70" i="30" s="1"/>
  <c r="F70" i="30"/>
  <c r="G70" i="30" s="1"/>
  <c r="AD70" i="29"/>
  <c r="AE70" i="29" s="1"/>
  <c r="R70" i="29"/>
  <c r="S70" i="29" s="1"/>
  <c r="L70" i="29"/>
  <c r="M70" i="29" s="1"/>
  <c r="F70" i="29"/>
  <c r="G70" i="29" s="1"/>
  <c r="AG70" i="28"/>
  <c r="AH70" i="28" s="1"/>
  <c r="U70" i="28"/>
  <c r="V70" i="28" s="1"/>
  <c r="L70" i="28"/>
  <c r="M70" i="28" s="1"/>
  <c r="C70" i="28"/>
  <c r="D70" i="28" s="1"/>
  <c r="AJ70" i="27"/>
  <c r="AK70" i="27" s="1"/>
  <c r="X70" i="27"/>
  <c r="Y70" i="27" s="1"/>
  <c r="L70" i="27"/>
  <c r="M70" i="27" s="1"/>
  <c r="I70" i="25"/>
  <c r="J70" i="25" s="1"/>
  <c r="AG70" i="24"/>
  <c r="AH70" i="24" s="1"/>
  <c r="AJ70" i="22"/>
  <c r="AK70" i="22" s="1"/>
  <c r="X70" i="22"/>
  <c r="Y70" i="22" s="1"/>
  <c r="AG70" i="21"/>
  <c r="AH70" i="21" s="1"/>
  <c r="U70" i="21"/>
  <c r="V70" i="21" s="1"/>
  <c r="I70" i="21"/>
  <c r="J70" i="21" s="1"/>
  <c r="AJ70" i="20"/>
  <c r="AK70" i="20" s="1"/>
  <c r="X70" i="20"/>
  <c r="Y70" i="20" s="1"/>
  <c r="F70" i="20"/>
  <c r="G70" i="20" s="1"/>
  <c r="AG70" i="19"/>
  <c r="AH70" i="19" s="1"/>
  <c r="O70" i="19"/>
  <c r="P70" i="19" s="1"/>
  <c r="AA70" i="18"/>
  <c r="AB70" i="18" s="1"/>
  <c r="O70" i="18"/>
  <c r="P70" i="18" s="1"/>
  <c r="AJ70" i="26"/>
  <c r="AK70" i="26" s="1"/>
  <c r="C70" i="25"/>
  <c r="D70" i="25" s="1"/>
  <c r="I70" i="24"/>
  <c r="J70" i="24" s="1"/>
  <c r="AG70" i="22"/>
  <c r="AH70" i="22" s="1"/>
  <c r="U70" i="22"/>
  <c r="V70" i="22" s="1"/>
  <c r="L70" i="22"/>
  <c r="M70" i="22" s="1"/>
  <c r="F70" i="22"/>
  <c r="G70" i="22" s="1"/>
  <c r="AD70" i="21"/>
  <c r="AE70" i="21" s="1"/>
  <c r="R70" i="21"/>
  <c r="S70" i="21" s="1"/>
  <c r="F70" i="21"/>
  <c r="G70" i="21" s="1"/>
  <c r="AG70" i="20"/>
  <c r="AH70" i="20" s="1"/>
  <c r="U70" i="20"/>
  <c r="V70" i="20" s="1"/>
  <c r="L70" i="20"/>
  <c r="M70" i="20" s="1"/>
  <c r="C70" i="20"/>
  <c r="D70" i="20" s="1"/>
  <c r="X70" i="19"/>
  <c r="Y70" i="19" s="1"/>
  <c r="F70" i="19"/>
  <c r="G70" i="19" s="1"/>
  <c r="AJ70" i="18"/>
  <c r="AK70" i="18" s="1"/>
  <c r="X70" i="18"/>
  <c r="Y70" i="18" s="1"/>
  <c r="F70" i="18"/>
  <c r="G70" i="18" s="1"/>
  <c r="AA70" i="26"/>
  <c r="AB70" i="26" s="1"/>
  <c r="AA70" i="25"/>
  <c r="AB70" i="25" s="1"/>
  <c r="X70" i="24"/>
  <c r="Y70" i="24" s="1"/>
  <c r="O70" i="25"/>
  <c r="P70" i="25" s="1"/>
  <c r="AJ70" i="24"/>
  <c r="AK70" i="24" s="1"/>
  <c r="O70" i="24"/>
  <c r="P70" i="24" s="1"/>
  <c r="C70" i="24"/>
  <c r="D70" i="24" s="1"/>
  <c r="AA70" i="22"/>
  <c r="AB70" i="22" s="1"/>
  <c r="O70" i="22"/>
  <c r="P70" i="22" s="1"/>
  <c r="I70" i="22"/>
  <c r="J70" i="22" s="1"/>
  <c r="C70" i="22"/>
  <c r="D70" i="22" s="1"/>
  <c r="AJ70" i="21"/>
  <c r="AK70" i="21" s="1"/>
  <c r="X70" i="21"/>
  <c r="Y70" i="21" s="1"/>
  <c r="L70" i="21"/>
  <c r="M70" i="21" s="1"/>
  <c r="AA70" i="20"/>
  <c r="AB70" i="20" s="1"/>
  <c r="O70" i="20"/>
  <c r="P70" i="20" s="1"/>
  <c r="AJ70" i="19"/>
  <c r="AK70" i="19" s="1"/>
  <c r="AA70" i="19"/>
  <c r="AB70" i="19" s="1"/>
  <c r="R70" i="19"/>
  <c r="S70" i="19" s="1"/>
  <c r="I70" i="19"/>
  <c r="J70" i="19" s="1"/>
  <c r="O70" i="21"/>
  <c r="P70" i="21" s="1"/>
  <c r="R70" i="20"/>
  <c r="S70" i="20" s="1"/>
  <c r="C70" i="19"/>
  <c r="D70" i="19" s="1"/>
  <c r="R70" i="18"/>
  <c r="S70" i="18" s="1"/>
  <c r="AG70" i="17"/>
  <c r="AH70" i="17" s="1"/>
  <c r="U70" i="17"/>
  <c r="V70" i="17" s="1"/>
  <c r="C70" i="17"/>
  <c r="D70" i="17" s="1"/>
  <c r="AD70" i="16"/>
  <c r="AE70" i="16" s="1"/>
  <c r="R70" i="16"/>
  <c r="S70" i="16" s="1"/>
  <c r="I70" i="16"/>
  <c r="J70" i="16" s="1"/>
  <c r="AJ70" i="15"/>
  <c r="AK70" i="15" s="1"/>
  <c r="AA70" i="15"/>
  <c r="AB70" i="15" s="1"/>
  <c r="L70" i="15"/>
  <c r="M70" i="15" s="1"/>
  <c r="C70" i="15"/>
  <c r="D70" i="15" s="1"/>
  <c r="AJ70" i="13"/>
  <c r="AK70" i="13" s="1"/>
  <c r="X70" i="13"/>
  <c r="Y70" i="13" s="1"/>
  <c r="L70" i="13"/>
  <c r="M70" i="13" s="1"/>
  <c r="AJ70" i="12"/>
  <c r="AK70" i="12" s="1"/>
  <c r="X70" i="12"/>
  <c r="Y70" i="12" s="1"/>
  <c r="L70" i="12"/>
  <c r="M70" i="12" s="1"/>
  <c r="AG71" i="11"/>
  <c r="AH71" i="11" s="1"/>
  <c r="U71" i="11"/>
  <c r="V71" i="11" s="1"/>
  <c r="I71" i="11"/>
  <c r="J71" i="11" s="1"/>
  <c r="AJ70" i="10"/>
  <c r="AK70" i="10" s="1"/>
  <c r="X70" i="10"/>
  <c r="Y70" i="10" s="1"/>
  <c r="L70" i="10"/>
  <c r="M70" i="10" s="1"/>
  <c r="AJ70" i="9"/>
  <c r="AK70" i="9" s="1"/>
  <c r="F70" i="12"/>
  <c r="G70" i="12" s="1"/>
  <c r="AA71" i="11"/>
  <c r="AB71" i="11" s="1"/>
  <c r="F70" i="10"/>
  <c r="G70" i="10" s="1"/>
  <c r="C70" i="21"/>
  <c r="D70" i="21" s="1"/>
  <c r="I70" i="20"/>
  <c r="J70" i="20" s="1"/>
  <c r="AD70" i="19"/>
  <c r="AE70" i="19" s="1"/>
  <c r="AG70" i="18"/>
  <c r="AH70" i="18" s="1"/>
  <c r="L70" i="18"/>
  <c r="M70" i="18" s="1"/>
  <c r="AD70" i="17"/>
  <c r="AE70" i="17" s="1"/>
  <c r="R70" i="17"/>
  <c r="S70" i="17" s="1"/>
  <c r="I70" i="17"/>
  <c r="J70" i="17" s="1"/>
  <c r="AA70" i="16"/>
  <c r="AB70" i="16" s="1"/>
  <c r="O70" i="16"/>
  <c r="P70" i="16" s="1"/>
  <c r="F70" i="16"/>
  <c r="G70" i="16" s="1"/>
  <c r="AG70" i="15"/>
  <c r="AH70" i="15" s="1"/>
  <c r="R70" i="15"/>
  <c r="S70" i="15" s="1"/>
  <c r="I70" i="15"/>
  <c r="J70" i="15" s="1"/>
  <c r="AG70" i="13"/>
  <c r="AH70" i="13" s="1"/>
  <c r="U70" i="13"/>
  <c r="V70" i="13" s="1"/>
  <c r="I70" i="13"/>
  <c r="J70" i="13" s="1"/>
  <c r="AG70" i="12"/>
  <c r="AH70" i="12" s="1"/>
  <c r="U70" i="12"/>
  <c r="V70" i="12" s="1"/>
  <c r="I70" i="12"/>
  <c r="J70" i="12" s="1"/>
  <c r="AD71" i="11"/>
  <c r="AE71" i="11" s="1"/>
  <c r="R71" i="11"/>
  <c r="S71" i="11" s="1"/>
  <c r="F71" i="11"/>
  <c r="G71" i="11" s="1"/>
  <c r="AG70" i="10"/>
  <c r="AH70" i="10" s="1"/>
  <c r="U70" i="10"/>
  <c r="V70" i="10" s="1"/>
  <c r="I70" i="10"/>
  <c r="J70" i="10" s="1"/>
  <c r="AG70" i="9"/>
  <c r="AH70" i="9" s="1"/>
  <c r="AA70" i="9"/>
  <c r="AB70" i="9" s="1"/>
  <c r="U70" i="9"/>
  <c r="V70" i="9" s="1"/>
  <c r="O70" i="9"/>
  <c r="P70" i="9" s="1"/>
  <c r="I70" i="9"/>
  <c r="J70" i="9" s="1"/>
  <c r="C70" i="9"/>
  <c r="D70" i="9" s="1"/>
  <c r="AD70" i="12"/>
  <c r="AE70" i="12" s="1"/>
  <c r="C71" i="11"/>
  <c r="D71" i="11" s="1"/>
  <c r="AD70" i="10"/>
  <c r="AE70" i="10" s="1"/>
  <c r="AD70" i="22"/>
  <c r="AE70" i="22" s="1"/>
  <c r="U70" i="19"/>
  <c r="V70" i="19" s="1"/>
  <c r="AD70" i="18"/>
  <c r="AE70" i="18" s="1"/>
  <c r="I70" i="18"/>
  <c r="J70" i="18" s="1"/>
  <c r="AA70" i="17"/>
  <c r="AB70" i="17" s="1"/>
  <c r="O70" i="17"/>
  <c r="P70" i="17" s="1"/>
  <c r="F70" i="17"/>
  <c r="G70" i="17" s="1"/>
  <c r="AJ70" i="16"/>
  <c r="AK70" i="16" s="1"/>
  <c r="X70" i="16"/>
  <c r="Y70" i="16" s="1"/>
  <c r="L70" i="16"/>
  <c r="M70" i="16" s="1"/>
  <c r="C70" i="16"/>
  <c r="D70" i="16" s="1"/>
  <c r="X70" i="15"/>
  <c r="Y70" i="15" s="1"/>
  <c r="O70" i="15"/>
  <c r="P70" i="15" s="1"/>
  <c r="AD70" i="13"/>
  <c r="AE70" i="13" s="1"/>
  <c r="R70" i="13"/>
  <c r="S70" i="13" s="1"/>
  <c r="F70" i="13"/>
  <c r="G70" i="13" s="1"/>
  <c r="R70" i="12"/>
  <c r="S70" i="12" s="1"/>
  <c r="O71" i="11"/>
  <c r="P71" i="11" s="1"/>
  <c r="R70" i="10"/>
  <c r="S70" i="10" s="1"/>
  <c r="AD70" i="20"/>
  <c r="AE70" i="20" s="1"/>
  <c r="L70" i="17"/>
  <c r="M70" i="17" s="1"/>
  <c r="L71" i="11"/>
  <c r="M71" i="11" s="1"/>
  <c r="X70" i="9"/>
  <c r="Y70" i="9" s="1"/>
  <c r="C70" i="12"/>
  <c r="D70" i="12" s="1"/>
  <c r="X71" i="11"/>
  <c r="Y71" i="11" s="1"/>
  <c r="C70" i="10"/>
  <c r="D70" i="10" s="1"/>
  <c r="AD70" i="9"/>
  <c r="AE70" i="9" s="1"/>
  <c r="AG70" i="16"/>
  <c r="AH70" i="16" s="1"/>
  <c r="F70" i="15"/>
  <c r="G70" i="15" s="1"/>
  <c r="AA70" i="13"/>
  <c r="AB70" i="13" s="1"/>
  <c r="AA70" i="12"/>
  <c r="AB70" i="12" s="1"/>
  <c r="AA70" i="10"/>
  <c r="AB70" i="10" s="1"/>
  <c r="R70" i="9"/>
  <c r="S70" i="9" s="1"/>
  <c r="AA70" i="21"/>
  <c r="AB70" i="21" s="1"/>
  <c r="X70" i="17"/>
  <c r="Y70" i="17" s="1"/>
  <c r="U70" i="15"/>
  <c r="V70" i="15" s="1"/>
  <c r="C70" i="13"/>
  <c r="D70" i="13" s="1"/>
  <c r="L70" i="19"/>
  <c r="M70" i="19" s="1"/>
  <c r="U70" i="18"/>
  <c r="V70" i="18" s="1"/>
  <c r="AJ70" i="17"/>
  <c r="AK70" i="17" s="1"/>
  <c r="U70" i="16"/>
  <c r="V70" i="16" s="1"/>
  <c r="AD70" i="15"/>
  <c r="AE70" i="15" s="1"/>
  <c r="O70" i="13"/>
  <c r="P70" i="13" s="1"/>
  <c r="O70" i="12"/>
  <c r="P70" i="12" s="1"/>
  <c r="AJ71" i="11"/>
  <c r="AK71" i="11" s="1"/>
  <c r="O70" i="10"/>
  <c r="P70" i="10" s="1"/>
  <c r="L70" i="9"/>
  <c r="M70" i="9" s="1"/>
  <c r="R70" i="22"/>
  <c r="S70" i="22" s="1"/>
  <c r="C70" i="18"/>
  <c r="D70" i="18" s="1"/>
  <c r="F70" i="9"/>
  <c r="G70" i="9" s="1"/>
  <c r="AJ72" i="48"/>
  <c r="AK72" i="48" s="1"/>
  <c r="AA72" i="48"/>
  <c r="AB72" i="48" s="1"/>
  <c r="R72" i="48"/>
  <c r="S72" i="48" s="1"/>
  <c r="AG72" i="48"/>
  <c r="AH72" i="48" s="1"/>
  <c r="X72" i="48"/>
  <c r="Y72" i="48" s="1"/>
  <c r="O72" i="48"/>
  <c r="P72" i="48" s="1"/>
  <c r="F72" i="48"/>
  <c r="G72" i="48" s="1"/>
  <c r="L72" i="48"/>
  <c r="M72" i="48" s="1"/>
  <c r="AJ72" i="47"/>
  <c r="AK72" i="47" s="1"/>
  <c r="X72" i="47"/>
  <c r="Y72" i="47" s="1"/>
  <c r="L72" i="47"/>
  <c r="M72" i="47" s="1"/>
  <c r="AD72" i="48"/>
  <c r="AE72" i="48" s="1"/>
  <c r="I72" i="48"/>
  <c r="J72" i="48" s="1"/>
  <c r="AG72" i="47"/>
  <c r="AH72" i="47" s="1"/>
  <c r="U72" i="47"/>
  <c r="V72" i="47" s="1"/>
  <c r="I72" i="47"/>
  <c r="J72" i="47" s="1"/>
  <c r="U72" i="48"/>
  <c r="V72" i="48" s="1"/>
  <c r="C72" i="48"/>
  <c r="D72" i="48" s="1"/>
  <c r="R72" i="47"/>
  <c r="S72" i="47" s="1"/>
  <c r="O72" i="47"/>
  <c r="P72" i="47" s="1"/>
  <c r="AA72" i="46"/>
  <c r="AB72" i="46" s="1"/>
  <c r="O72" i="46"/>
  <c r="P72" i="46" s="1"/>
  <c r="C72" i="46"/>
  <c r="D72" i="46" s="1"/>
  <c r="AD72" i="47"/>
  <c r="AE72" i="47" s="1"/>
  <c r="F72" i="47"/>
  <c r="G72" i="47" s="1"/>
  <c r="AJ72" i="46"/>
  <c r="AK72" i="46" s="1"/>
  <c r="X72" i="46"/>
  <c r="Y72" i="46" s="1"/>
  <c r="L72" i="46"/>
  <c r="M72" i="46" s="1"/>
  <c r="AA72" i="47"/>
  <c r="AB72" i="47" s="1"/>
  <c r="AG72" i="46"/>
  <c r="AH72" i="46" s="1"/>
  <c r="I72" i="46"/>
  <c r="J72" i="46" s="1"/>
  <c r="AA72" i="45"/>
  <c r="AB72" i="45" s="1"/>
  <c r="O72" i="45"/>
  <c r="P72" i="45" s="1"/>
  <c r="C72" i="45"/>
  <c r="D72" i="45" s="1"/>
  <c r="C72" i="47"/>
  <c r="D72" i="47" s="1"/>
  <c r="AD72" i="46"/>
  <c r="AE72" i="46" s="1"/>
  <c r="F72" i="46"/>
  <c r="G72" i="46" s="1"/>
  <c r="AJ72" i="45"/>
  <c r="AK72" i="45" s="1"/>
  <c r="X72" i="45"/>
  <c r="Y72" i="45" s="1"/>
  <c r="L72" i="45"/>
  <c r="M72" i="45" s="1"/>
  <c r="U72" i="46"/>
  <c r="V72" i="46" s="1"/>
  <c r="AG72" i="45"/>
  <c r="AH72" i="45" s="1"/>
  <c r="U72" i="45"/>
  <c r="V72" i="45" s="1"/>
  <c r="I72" i="45"/>
  <c r="J72" i="45" s="1"/>
  <c r="R72" i="46"/>
  <c r="S72" i="46" s="1"/>
  <c r="AD72" i="45"/>
  <c r="AE72" i="45" s="1"/>
  <c r="R72" i="45"/>
  <c r="S72" i="45" s="1"/>
  <c r="F72" i="45"/>
  <c r="G72" i="45" s="1"/>
  <c r="AG72" i="44"/>
  <c r="AH72" i="44" s="1"/>
  <c r="U72" i="44"/>
  <c r="V72" i="44" s="1"/>
  <c r="I72" i="44"/>
  <c r="J72" i="44" s="1"/>
  <c r="R72" i="43"/>
  <c r="S72" i="43" s="1"/>
  <c r="I72" i="43"/>
  <c r="J72" i="43" s="1"/>
  <c r="AD72" i="44"/>
  <c r="AE72" i="44" s="1"/>
  <c r="R72" i="44"/>
  <c r="S72" i="44" s="1"/>
  <c r="F72" i="44"/>
  <c r="G72" i="44" s="1"/>
  <c r="AJ72" i="43"/>
  <c r="AK72" i="43" s="1"/>
  <c r="AA72" i="43"/>
  <c r="AB72" i="43" s="1"/>
  <c r="F72" i="43"/>
  <c r="G72" i="43" s="1"/>
  <c r="AA72" i="44"/>
  <c r="AB72" i="44" s="1"/>
  <c r="O72" i="44"/>
  <c r="P72" i="44" s="1"/>
  <c r="C72" i="44"/>
  <c r="D72" i="44" s="1"/>
  <c r="AG72" i="43"/>
  <c r="AH72" i="43" s="1"/>
  <c r="X72" i="43"/>
  <c r="Y72" i="43" s="1"/>
  <c r="O72" i="43"/>
  <c r="P72" i="43" s="1"/>
  <c r="AJ72" i="44"/>
  <c r="AK72" i="44" s="1"/>
  <c r="X72" i="44"/>
  <c r="Y72" i="44" s="1"/>
  <c r="L72" i="44"/>
  <c r="M72" i="44" s="1"/>
  <c r="AD72" i="43"/>
  <c r="AE72" i="43" s="1"/>
  <c r="U72" i="43"/>
  <c r="V72" i="43" s="1"/>
  <c r="L72" i="43"/>
  <c r="M72" i="43" s="1"/>
  <c r="C72" i="43"/>
  <c r="D72" i="43" s="1"/>
  <c r="AG72" i="42"/>
  <c r="AH72" i="42" s="1"/>
  <c r="U72" i="42"/>
  <c r="V72" i="42" s="1"/>
  <c r="I72" i="42"/>
  <c r="J72" i="42" s="1"/>
  <c r="AG72" i="41"/>
  <c r="AH72" i="41" s="1"/>
  <c r="X72" i="41"/>
  <c r="Y72" i="41" s="1"/>
  <c r="C72" i="41"/>
  <c r="D72" i="41" s="1"/>
  <c r="AJ72" i="40"/>
  <c r="AK72" i="40" s="1"/>
  <c r="X72" i="40"/>
  <c r="Y72" i="40" s="1"/>
  <c r="L72" i="40"/>
  <c r="M72" i="40" s="1"/>
  <c r="AD72" i="42"/>
  <c r="AE72" i="42" s="1"/>
  <c r="R72" i="42"/>
  <c r="S72" i="42" s="1"/>
  <c r="F72" i="42"/>
  <c r="G72" i="42" s="1"/>
  <c r="AD72" i="41"/>
  <c r="AE72" i="41" s="1"/>
  <c r="U72" i="41"/>
  <c r="V72" i="41" s="1"/>
  <c r="L72" i="41"/>
  <c r="M72" i="41" s="1"/>
  <c r="AG72" i="40"/>
  <c r="AH72" i="40" s="1"/>
  <c r="U72" i="40"/>
  <c r="V72" i="40" s="1"/>
  <c r="I72" i="40"/>
  <c r="J72" i="40" s="1"/>
  <c r="AA72" i="42"/>
  <c r="AB72" i="42" s="1"/>
  <c r="O72" i="42"/>
  <c r="P72" i="42" s="1"/>
  <c r="C72" i="42"/>
  <c r="D72" i="42" s="1"/>
  <c r="AA72" i="41"/>
  <c r="AB72" i="41" s="1"/>
  <c r="R72" i="41"/>
  <c r="S72" i="41" s="1"/>
  <c r="I72" i="41"/>
  <c r="J72" i="41" s="1"/>
  <c r="AD72" i="40"/>
  <c r="AE72" i="40" s="1"/>
  <c r="R72" i="40"/>
  <c r="S72" i="40" s="1"/>
  <c r="F72" i="40"/>
  <c r="G72" i="40" s="1"/>
  <c r="X72" i="42"/>
  <c r="Y72" i="42" s="1"/>
  <c r="AJ72" i="41"/>
  <c r="AK72" i="41" s="1"/>
  <c r="O72" i="40"/>
  <c r="P72" i="40" s="1"/>
  <c r="AJ72" i="39"/>
  <c r="AK72" i="39" s="1"/>
  <c r="X72" i="39"/>
  <c r="Y72" i="39" s="1"/>
  <c r="L72" i="39"/>
  <c r="M72" i="39" s="1"/>
  <c r="AG72" i="38"/>
  <c r="AH72" i="38" s="1"/>
  <c r="U72" i="38"/>
  <c r="V72" i="38" s="1"/>
  <c r="I72" i="38"/>
  <c r="J72" i="38" s="1"/>
  <c r="AD72" i="37"/>
  <c r="AE72" i="37" s="1"/>
  <c r="U72" i="37"/>
  <c r="V72" i="37" s="1"/>
  <c r="I72" i="37"/>
  <c r="J72" i="37" s="1"/>
  <c r="L72" i="42"/>
  <c r="M72" i="42" s="1"/>
  <c r="C72" i="40"/>
  <c r="D72" i="40" s="1"/>
  <c r="AG72" i="39"/>
  <c r="AH72" i="39" s="1"/>
  <c r="U72" i="39"/>
  <c r="V72" i="39" s="1"/>
  <c r="I72" i="39"/>
  <c r="J72" i="39" s="1"/>
  <c r="AD72" i="38"/>
  <c r="AE72" i="38" s="1"/>
  <c r="R72" i="38"/>
  <c r="S72" i="38" s="1"/>
  <c r="F72" i="38"/>
  <c r="G72" i="38" s="1"/>
  <c r="R72" i="37"/>
  <c r="S72" i="37" s="1"/>
  <c r="F72" i="37"/>
  <c r="G72" i="37" s="1"/>
  <c r="O72" i="41"/>
  <c r="P72" i="41" s="1"/>
  <c r="AD72" i="39"/>
  <c r="AE72" i="39" s="1"/>
  <c r="R72" i="39"/>
  <c r="S72" i="39" s="1"/>
  <c r="F72" i="39"/>
  <c r="G72" i="39" s="1"/>
  <c r="AA72" i="38"/>
  <c r="AB72" i="38" s="1"/>
  <c r="O72" i="38"/>
  <c r="P72" i="38" s="1"/>
  <c r="C72" i="38"/>
  <c r="D72" i="38" s="1"/>
  <c r="AJ72" i="37"/>
  <c r="AK72" i="37" s="1"/>
  <c r="AA72" i="37"/>
  <c r="AB72" i="37" s="1"/>
  <c r="O72" i="37"/>
  <c r="P72" i="37" s="1"/>
  <c r="AJ72" i="42"/>
  <c r="AK72" i="42" s="1"/>
  <c r="F72" i="41"/>
  <c r="G72" i="41" s="1"/>
  <c r="AA72" i="40"/>
  <c r="AB72" i="40" s="1"/>
  <c r="AA72" i="39"/>
  <c r="AB72" i="39" s="1"/>
  <c r="O72" i="39"/>
  <c r="P72" i="39" s="1"/>
  <c r="C72" i="39"/>
  <c r="D72" i="39" s="1"/>
  <c r="AJ72" i="38"/>
  <c r="AK72" i="38" s="1"/>
  <c r="X72" i="38"/>
  <c r="Y72" i="38" s="1"/>
  <c r="L72" i="38"/>
  <c r="M72" i="38" s="1"/>
  <c r="AG72" i="37"/>
  <c r="AH72" i="37" s="1"/>
  <c r="X72" i="37"/>
  <c r="Y72" i="37" s="1"/>
  <c r="L72" i="37"/>
  <c r="M72" i="37" s="1"/>
  <c r="C72" i="37"/>
  <c r="D72" i="37" s="1"/>
  <c r="AA72" i="36"/>
  <c r="AB72" i="36" s="1"/>
  <c r="O72" i="36"/>
  <c r="P72" i="36" s="1"/>
  <c r="C72" i="36"/>
  <c r="D72" i="36" s="1"/>
  <c r="AJ72" i="35"/>
  <c r="AK72" i="35" s="1"/>
  <c r="X72" i="35"/>
  <c r="Y72" i="35" s="1"/>
  <c r="L72" i="35"/>
  <c r="M72" i="35" s="1"/>
  <c r="AD72" i="34"/>
  <c r="AE72" i="34" s="1"/>
  <c r="R72" i="34"/>
  <c r="S72" i="34" s="1"/>
  <c r="F72" i="34"/>
  <c r="G72" i="34" s="1"/>
  <c r="AG72" i="36"/>
  <c r="AH72" i="36" s="1"/>
  <c r="U72" i="36"/>
  <c r="V72" i="36" s="1"/>
  <c r="I72" i="36"/>
  <c r="J72" i="36" s="1"/>
  <c r="AD72" i="35"/>
  <c r="AE72" i="35" s="1"/>
  <c r="R72" i="35"/>
  <c r="S72" i="35" s="1"/>
  <c r="F72" i="35"/>
  <c r="G72" i="35" s="1"/>
  <c r="AJ72" i="34"/>
  <c r="AK72" i="34" s="1"/>
  <c r="X72" i="34"/>
  <c r="Y72" i="34" s="1"/>
  <c r="L72" i="34"/>
  <c r="M72" i="34" s="1"/>
  <c r="AD72" i="36"/>
  <c r="AE72" i="36" s="1"/>
  <c r="R72" i="36"/>
  <c r="S72" i="36" s="1"/>
  <c r="F72" i="36"/>
  <c r="G72" i="36" s="1"/>
  <c r="AA72" i="35"/>
  <c r="AB72" i="35" s="1"/>
  <c r="O72" i="35"/>
  <c r="P72" i="35" s="1"/>
  <c r="C72" i="35"/>
  <c r="D72" i="35" s="1"/>
  <c r="AG72" i="34"/>
  <c r="AH72" i="34" s="1"/>
  <c r="U72" i="34"/>
  <c r="V72" i="34" s="1"/>
  <c r="I72" i="34"/>
  <c r="J72" i="34" s="1"/>
  <c r="X72" i="36"/>
  <c r="Y72" i="36" s="1"/>
  <c r="I72" i="35"/>
  <c r="J72" i="35" s="1"/>
  <c r="O72" i="34"/>
  <c r="P72" i="34" s="1"/>
  <c r="AD72" i="33"/>
  <c r="AE72" i="33" s="1"/>
  <c r="R72" i="33"/>
  <c r="S72" i="33" s="1"/>
  <c r="F72" i="33"/>
  <c r="G72" i="33" s="1"/>
  <c r="AA72" i="32"/>
  <c r="AB72" i="32" s="1"/>
  <c r="O72" i="32"/>
  <c r="P72" i="32" s="1"/>
  <c r="C72" i="32"/>
  <c r="D72" i="32" s="1"/>
  <c r="AA72" i="31"/>
  <c r="AB72" i="31" s="1"/>
  <c r="O72" i="31"/>
  <c r="P72" i="31" s="1"/>
  <c r="C72" i="31"/>
  <c r="D72" i="31" s="1"/>
  <c r="L72" i="36"/>
  <c r="M72" i="36" s="1"/>
  <c r="C72" i="34"/>
  <c r="D72" i="34" s="1"/>
  <c r="AA72" i="33"/>
  <c r="AB72" i="33" s="1"/>
  <c r="O72" i="33"/>
  <c r="P72" i="33" s="1"/>
  <c r="C72" i="33"/>
  <c r="D72" i="33" s="1"/>
  <c r="AJ72" i="32"/>
  <c r="AK72" i="32" s="1"/>
  <c r="X72" i="32"/>
  <c r="Y72" i="32" s="1"/>
  <c r="L72" i="32"/>
  <c r="M72" i="32" s="1"/>
  <c r="AJ72" i="31"/>
  <c r="AK72" i="31" s="1"/>
  <c r="X72" i="31"/>
  <c r="Y72" i="31" s="1"/>
  <c r="L72" i="31"/>
  <c r="M72" i="31" s="1"/>
  <c r="AG72" i="35"/>
  <c r="AH72" i="35" s="1"/>
  <c r="AJ72" i="33"/>
  <c r="AK72" i="33" s="1"/>
  <c r="X72" i="33"/>
  <c r="Y72" i="33" s="1"/>
  <c r="L72" i="33"/>
  <c r="M72" i="33" s="1"/>
  <c r="AG72" i="32"/>
  <c r="AH72" i="32" s="1"/>
  <c r="U72" i="32"/>
  <c r="V72" i="32" s="1"/>
  <c r="I72" i="32"/>
  <c r="J72" i="32" s="1"/>
  <c r="AJ72" i="36"/>
  <c r="AK72" i="36" s="1"/>
  <c r="U72" i="35"/>
  <c r="V72" i="35" s="1"/>
  <c r="AA72" i="34"/>
  <c r="AB72" i="34" s="1"/>
  <c r="AG72" i="33"/>
  <c r="AH72" i="33" s="1"/>
  <c r="U72" i="33"/>
  <c r="V72" i="33" s="1"/>
  <c r="I72" i="33"/>
  <c r="J72" i="33" s="1"/>
  <c r="AD72" i="32"/>
  <c r="AE72" i="32" s="1"/>
  <c r="R72" i="32"/>
  <c r="S72" i="32" s="1"/>
  <c r="F72" i="32"/>
  <c r="G72" i="32" s="1"/>
  <c r="AD72" i="31"/>
  <c r="AE72" i="31" s="1"/>
  <c r="R72" i="31"/>
  <c r="S72" i="31" s="1"/>
  <c r="F72" i="31"/>
  <c r="G72" i="31" s="1"/>
  <c r="U72" i="31"/>
  <c r="V72" i="31" s="1"/>
  <c r="AJ72" i="30"/>
  <c r="AK72" i="30" s="1"/>
  <c r="R72" i="30"/>
  <c r="S72" i="30" s="1"/>
  <c r="AA72" i="29"/>
  <c r="AB72" i="29" s="1"/>
  <c r="O72" i="29"/>
  <c r="P72" i="29" s="1"/>
  <c r="C72" i="29"/>
  <c r="D72" i="29" s="1"/>
  <c r="AD72" i="28"/>
  <c r="AE72" i="28" s="1"/>
  <c r="R72" i="28"/>
  <c r="S72" i="28" s="1"/>
  <c r="F72" i="28"/>
  <c r="G72" i="28" s="1"/>
  <c r="AG72" i="27"/>
  <c r="AH72" i="27" s="1"/>
  <c r="U72" i="27"/>
  <c r="V72" i="27" s="1"/>
  <c r="I72" i="27"/>
  <c r="J72" i="27" s="1"/>
  <c r="R72" i="26"/>
  <c r="S72" i="26" s="1"/>
  <c r="I72" i="26"/>
  <c r="J72" i="26" s="1"/>
  <c r="AJ72" i="25"/>
  <c r="AK72" i="25" s="1"/>
  <c r="X72" i="25"/>
  <c r="Y72" i="25" s="1"/>
  <c r="L72" i="25"/>
  <c r="M72" i="25" s="1"/>
  <c r="I72" i="31"/>
  <c r="J72" i="31" s="1"/>
  <c r="AA72" i="30"/>
  <c r="AB72" i="30" s="1"/>
  <c r="I72" i="30"/>
  <c r="J72" i="30" s="1"/>
  <c r="AJ72" i="29"/>
  <c r="AK72" i="29" s="1"/>
  <c r="X72" i="29"/>
  <c r="Y72" i="29" s="1"/>
  <c r="L72" i="29"/>
  <c r="M72" i="29" s="1"/>
  <c r="AA72" i="28"/>
  <c r="AB72" i="28" s="1"/>
  <c r="O72" i="28"/>
  <c r="P72" i="28" s="1"/>
  <c r="C72" i="28"/>
  <c r="D72" i="28" s="1"/>
  <c r="AD72" i="27"/>
  <c r="AE72" i="27" s="1"/>
  <c r="R72" i="27"/>
  <c r="S72" i="27" s="1"/>
  <c r="F72" i="27"/>
  <c r="G72" i="27" s="1"/>
  <c r="AJ72" i="26"/>
  <c r="AK72" i="26" s="1"/>
  <c r="AA72" i="26"/>
  <c r="AB72" i="26" s="1"/>
  <c r="F72" i="26"/>
  <c r="G72" i="26" s="1"/>
  <c r="AG72" i="25"/>
  <c r="AH72" i="25" s="1"/>
  <c r="U72" i="25"/>
  <c r="V72" i="25" s="1"/>
  <c r="I72" i="25"/>
  <c r="J72" i="25" s="1"/>
  <c r="AJ72" i="24"/>
  <c r="AK72" i="24" s="1"/>
  <c r="O72" i="24"/>
  <c r="P72" i="24" s="1"/>
  <c r="F72" i="24"/>
  <c r="G72" i="24" s="1"/>
  <c r="AG72" i="30"/>
  <c r="AH72" i="30" s="1"/>
  <c r="X72" i="30"/>
  <c r="Y72" i="30" s="1"/>
  <c r="O72" i="30"/>
  <c r="P72" i="30" s="1"/>
  <c r="F72" i="30"/>
  <c r="G72" i="30" s="1"/>
  <c r="AG72" i="29"/>
  <c r="AH72" i="29" s="1"/>
  <c r="U72" i="29"/>
  <c r="V72" i="29" s="1"/>
  <c r="I72" i="29"/>
  <c r="J72" i="29" s="1"/>
  <c r="AJ72" i="28"/>
  <c r="AK72" i="28" s="1"/>
  <c r="X72" i="28"/>
  <c r="Y72" i="28" s="1"/>
  <c r="L72" i="28"/>
  <c r="M72" i="28" s="1"/>
  <c r="AA72" i="27"/>
  <c r="AB72" i="27" s="1"/>
  <c r="O72" i="27"/>
  <c r="P72" i="27" s="1"/>
  <c r="C72" i="27"/>
  <c r="D72" i="27" s="1"/>
  <c r="AG72" i="26"/>
  <c r="AH72" i="26" s="1"/>
  <c r="X72" i="26"/>
  <c r="Y72" i="26" s="1"/>
  <c r="O72" i="26"/>
  <c r="P72" i="26" s="1"/>
  <c r="AD72" i="25"/>
  <c r="AE72" i="25" s="1"/>
  <c r="R72" i="25"/>
  <c r="S72" i="25" s="1"/>
  <c r="F72" i="25"/>
  <c r="G72" i="25" s="1"/>
  <c r="AG72" i="24"/>
  <c r="AH72" i="24" s="1"/>
  <c r="X72" i="24"/>
  <c r="Y72" i="24" s="1"/>
  <c r="C72" i="24"/>
  <c r="D72" i="24" s="1"/>
  <c r="AG72" i="31"/>
  <c r="AH72" i="31" s="1"/>
  <c r="AD72" i="30"/>
  <c r="AE72" i="30" s="1"/>
  <c r="U72" i="30"/>
  <c r="V72" i="30" s="1"/>
  <c r="L72" i="30"/>
  <c r="M72" i="30" s="1"/>
  <c r="C72" i="30"/>
  <c r="D72" i="30" s="1"/>
  <c r="AD72" i="29"/>
  <c r="AE72" i="29" s="1"/>
  <c r="R72" i="29"/>
  <c r="S72" i="29" s="1"/>
  <c r="F72" i="29"/>
  <c r="G72" i="29" s="1"/>
  <c r="AG72" i="28"/>
  <c r="AH72" i="28" s="1"/>
  <c r="U72" i="28"/>
  <c r="V72" i="28" s="1"/>
  <c r="I72" i="28"/>
  <c r="J72" i="28" s="1"/>
  <c r="AJ72" i="27"/>
  <c r="AK72" i="27" s="1"/>
  <c r="X72" i="27"/>
  <c r="Y72" i="27" s="1"/>
  <c r="L72" i="27"/>
  <c r="M72" i="27" s="1"/>
  <c r="L72" i="26"/>
  <c r="M72" i="26" s="1"/>
  <c r="AA72" i="25"/>
  <c r="AB72" i="25" s="1"/>
  <c r="R72" i="24"/>
  <c r="S72" i="24" s="1"/>
  <c r="AJ72" i="22"/>
  <c r="AK72" i="22" s="1"/>
  <c r="X72" i="22"/>
  <c r="Y72" i="22" s="1"/>
  <c r="L72" i="22"/>
  <c r="M72" i="22" s="1"/>
  <c r="AG72" i="21"/>
  <c r="AH72" i="21" s="1"/>
  <c r="U72" i="21"/>
  <c r="V72" i="21" s="1"/>
  <c r="I72" i="21"/>
  <c r="J72" i="21" s="1"/>
  <c r="AJ72" i="20"/>
  <c r="AK72" i="20" s="1"/>
  <c r="X72" i="20"/>
  <c r="Y72" i="20" s="1"/>
  <c r="L72" i="20"/>
  <c r="M72" i="20" s="1"/>
  <c r="AD72" i="19"/>
  <c r="AE72" i="19" s="1"/>
  <c r="R72" i="19"/>
  <c r="S72" i="19" s="1"/>
  <c r="I72" i="19"/>
  <c r="J72" i="19" s="1"/>
  <c r="AA72" i="18"/>
  <c r="AB72" i="18" s="1"/>
  <c r="O72" i="18"/>
  <c r="P72" i="18" s="1"/>
  <c r="C72" i="18"/>
  <c r="D72" i="18" s="1"/>
  <c r="C72" i="26"/>
  <c r="D72" i="26" s="1"/>
  <c r="O72" i="25"/>
  <c r="P72" i="25" s="1"/>
  <c r="AD72" i="24"/>
  <c r="AE72" i="24" s="1"/>
  <c r="L72" i="24"/>
  <c r="M72" i="24" s="1"/>
  <c r="AG72" i="22"/>
  <c r="AH72" i="22" s="1"/>
  <c r="U72" i="22"/>
  <c r="V72" i="22" s="1"/>
  <c r="I72" i="22"/>
  <c r="J72" i="22" s="1"/>
  <c r="AD72" i="21"/>
  <c r="AE72" i="21" s="1"/>
  <c r="R72" i="21"/>
  <c r="S72" i="21" s="1"/>
  <c r="F72" i="21"/>
  <c r="G72" i="21" s="1"/>
  <c r="AG72" i="20"/>
  <c r="AH72" i="20" s="1"/>
  <c r="U72" i="20"/>
  <c r="V72" i="20" s="1"/>
  <c r="I72" i="20"/>
  <c r="J72" i="20" s="1"/>
  <c r="AJ72" i="19"/>
  <c r="AK72" i="19" s="1"/>
  <c r="AA72" i="19"/>
  <c r="AB72" i="19" s="1"/>
  <c r="O72" i="19"/>
  <c r="P72" i="19" s="1"/>
  <c r="AJ72" i="18"/>
  <c r="AK72" i="18" s="1"/>
  <c r="X72" i="18"/>
  <c r="Y72" i="18" s="1"/>
  <c r="L72" i="18"/>
  <c r="M72" i="18" s="1"/>
  <c r="AD72" i="26"/>
  <c r="AE72" i="26" s="1"/>
  <c r="C72" i="25"/>
  <c r="D72" i="25" s="1"/>
  <c r="AA72" i="24"/>
  <c r="AB72" i="24" s="1"/>
  <c r="I72" i="24"/>
  <c r="J72" i="24" s="1"/>
  <c r="U72" i="26"/>
  <c r="V72" i="26" s="1"/>
  <c r="U72" i="24"/>
  <c r="V72" i="24" s="1"/>
  <c r="AA72" i="22"/>
  <c r="AB72" i="22" s="1"/>
  <c r="O72" i="22"/>
  <c r="P72" i="22" s="1"/>
  <c r="C72" i="22"/>
  <c r="D72" i="22" s="1"/>
  <c r="AJ72" i="21"/>
  <c r="AK72" i="21" s="1"/>
  <c r="X72" i="21"/>
  <c r="Y72" i="21" s="1"/>
  <c r="L72" i="21"/>
  <c r="M72" i="21" s="1"/>
  <c r="AA72" i="20"/>
  <c r="AB72" i="20" s="1"/>
  <c r="O72" i="20"/>
  <c r="P72" i="20" s="1"/>
  <c r="C72" i="20"/>
  <c r="D72" i="20" s="1"/>
  <c r="U72" i="19"/>
  <c r="V72" i="19" s="1"/>
  <c r="L72" i="19"/>
  <c r="M72" i="19" s="1"/>
  <c r="C72" i="19"/>
  <c r="D72" i="19" s="1"/>
  <c r="AD72" i="22"/>
  <c r="AE72" i="22" s="1"/>
  <c r="F72" i="19"/>
  <c r="G72" i="19" s="1"/>
  <c r="R72" i="18"/>
  <c r="S72" i="18" s="1"/>
  <c r="AG72" i="17"/>
  <c r="AH72" i="17" s="1"/>
  <c r="U72" i="17"/>
  <c r="V72" i="17" s="1"/>
  <c r="I72" i="17"/>
  <c r="J72" i="17" s="1"/>
  <c r="AD72" i="16"/>
  <c r="AE72" i="16" s="1"/>
  <c r="R72" i="16"/>
  <c r="S72" i="16" s="1"/>
  <c r="F72" i="16"/>
  <c r="G72" i="16" s="1"/>
  <c r="AJ72" i="15"/>
  <c r="AK72" i="15" s="1"/>
  <c r="AA72" i="15"/>
  <c r="AB72" i="15" s="1"/>
  <c r="L72" i="15"/>
  <c r="M72" i="15" s="1"/>
  <c r="C72" i="15"/>
  <c r="D72" i="15" s="1"/>
  <c r="AJ72" i="13"/>
  <c r="AK72" i="13" s="1"/>
  <c r="X72" i="13"/>
  <c r="Y72" i="13" s="1"/>
  <c r="L72" i="13"/>
  <c r="M72" i="13" s="1"/>
  <c r="AJ72" i="12"/>
  <c r="AK72" i="12" s="1"/>
  <c r="X72" i="12"/>
  <c r="Y72" i="12" s="1"/>
  <c r="L72" i="12"/>
  <c r="M72" i="12" s="1"/>
  <c r="AG73" i="11"/>
  <c r="AH73" i="11" s="1"/>
  <c r="U73" i="11"/>
  <c r="V73" i="11" s="1"/>
  <c r="I73" i="11"/>
  <c r="J73" i="11" s="1"/>
  <c r="AJ72" i="10"/>
  <c r="AK72" i="10" s="1"/>
  <c r="X72" i="10"/>
  <c r="Y72" i="10" s="1"/>
  <c r="L72" i="10"/>
  <c r="M72" i="10" s="1"/>
  <c r="AJ72" i="9"/>
  <c r="AK72" i="9" s="1"/>
  <c r="AA72" i="9"/>
  <c r="AB72" i="9" s="1"/>
  <c r="L72" i="9"/>
  <c r="M72" i="9" s="1"/>
  <c r="C72" i="9"/>
  <c r="D72" i="9" s="1"/>
  <c r="AD72" i="12"/>
  <c r="AE72" i="12" s="1"/>
  <c r="F72" i="12"/>
  <c r="G72" i="12" s="1"/>
  <c r="AA73" i="11"/>
  <c r="AB73" i="11" s="1"/>
  <c r="F72" i="10"/>
  <c r="G72" i="10" s="1"/>
  <c r="X72" i="9"/>
  <c r="Y72" i="9" s="1"/>
  <c r="O72" i="9"/>
  <c r="P72" i="9" s="1"/>
  <c r="R72" i="22"/>
  <c r="S72" i="22" s="1"/>
  <c r="AA72" i="21"/>
  <c r="AB72" i="21" s="1"/>
  <c r="AD72" i="20"/>
  <c r="AE72" i="20" s="1"/>
  <c r="AG72" i="19"/>
  <c r="AH72" i="19" s="1"/>
  <c r="AG72" i="18"/>
  <c r="AH72" i="18" s="1"/>
  <c r="I72" i="18"/>
  <c r="J72" i="18" s="1"/>
  <c r="AD72" i="17"/>
  <c r="AE72" i="17" s="1"/>
  <c r="R72" i="17"/>
  <c r="S72" i="17" s="1"/>
  <c r="F72" i="17"/>
  <c r="G72" i="17" s="1"/>
  <c r="AA72" i="16"/>
  <c r="AB72" i="16" s="1"/>
  <c r="O72" i="16"/>
  <c r="P72" i="16" s="1"/>
  <c r="C72" i="16"/>
  <c r="D72" i="16" s="1"/>
  <c r="AG72" i="15"/>
  <c r="AH72" i="15" s="1"/>
  <c r="R72" i="15"/>
  <c r="S72" i="15" s="1"/>
  <c r="I72" i="15"/>
  <c r="J72" i="15" s="1"/>
  <c r="AG72" i="13"/>
  <c r="AH72" i="13" s="1"/>
  <c r="U72" i="13"/>
  <c r="V72" i="13" s="1"/>
  <c r="I72" i="13"/>
  <c r="J72" i="13" s="1"/>
  <c r="AG72" i="12"/>
  <c r="AH72" i="12" s="1"/>
  <c r="U72" i="12"/>
  <c r="V72" i="12" s="1"/>
  <c r="I72" i="12"/>
  <c r="J72" i="12" s="1"/>
  <c r="AD73" i="11"/>
  <c r="AE73" i="11" s="1"/>
  <c r="R73" i="11"/>
  <c r="S73" i="11" s="1"/>
  <c r="F73" i="11"/>
  <c r="G73" i="11" s="1"/>
  <c r="AG72" i="10"/>
  <c r="AH72" i="10" s="1"/>
  <c r="U72" i="10"/>
  <c r="V72" i="10" s="1"/>
  <c r="I72" i="10"/>
  <c r="J72" i="10" s="1"/>
  <c r="AG72" i="9"/>
  <c r="AH72" i="9" s="1"/>
  <c r="R72" i="9"/>
  <c r="S72" i="9" s="1"/>
  <c r="I72" i="9"/>
  <c r="J72" i="9" s="1"/>
  <c r="R72" i="12"/>
  <c r="S72" i="12" s="1"/>
  <c r="C73" i="11"/>
  <c r="D73" i="11" s="1"/>
  <c r="R72" i="10"/>
  <c r="S72" i="10" s="1"/>
  <c r="F72" i="22"/>
  <c r="G72" i="22" s="1"/>
  <c r="O72" i="21"/>
  <c r="P72" i="21" s="1"/>
  <c r="R72" i="20"/>
  <c r="S72" i="20" s="1"/>
  <c r="X72" i="19"/>
  <c r="Y72" i="19" s="1"/>
  <c r="AD72" i="18"/>
  <c r="AE72" i="18" s="1"/>
  <c r="F72" i="18"/>
  <c r="G72" i="18" s="1"/>
  <c r="AA72" i="17"/>
  <c r="AB72" i="17" s="1"/>
  <c r="O72" i="17"/>
  <c r="P72" i="17" s="1"/>
  <c r="C72" i="17"/>
  <c r="D72" i="17" s="1"/>
  <c r="AJ72" i="16"/>
  <c r="AK72" i="16" s="1"/>
  <c r="X72" i="16"/>
  <c r="Y72" i="16" s="1"/>
  <c r="L72" i="16"/>
  <c r="M72" i="16" s="1"/>
  <c r="X72" i="15"/>
  <c r="Y72" i="15" s="1"/>
  <c r="O72" i="15"/>
  <c r="P72" i="15" s="1"/>
  <c r="AD72" i="13"/>
  <c r="AE72" i="13" s="1"/>
  <c r="R72" i="13"/>
  <c r="S72" i="13" s="1"/>
  <c r="F72" i="13"/>
  <c r="G72" i="13" s="1"/>
  <c r="O73" i="11"/>
  <c r="P73" i="11" s="1"/>
  <c r="AD72" i="10"/>
  <c r="AE72" i="10" s="1"/>
  <c r="AJ72" i="17"/>
  <c r="AK72" i="17" s="1"/>
  <c r="U72" i="16"/>
  <c r="V72" i="16" s="1"/>
  <c r="F72" i="15"/>
  <c r="G72" i="15" s="1"/>
  <c r="O72" i="13"/>
  <c r="P72" i="13" s="1"/>
  <c r="O72" i="12"/>
  <c r="P72" i="12" s="1"/>
  <c r="AJ73" i="11"/>
  <c r="AK73" i="11" s="1"/>
  <c r="O72" i="10"/>
  <c r="P72" i="10" s="1"/>
  <c r="AA72" i="12"/>
  <c r="AB72" i="12" s="1"/>
  <c r="AA72" i="10"/>
  <c r="AB72" i="10" s="1"/>
  <c r="X72" i="17"/>
  <c r="Y72" i="17" s="1"/>
  <c r="I72" i="16"/>
  <c r="J72" i="16" s="1"/>
  <c r="AD72" i="15"/>
  <c r="AE72" i="15" s="1"/>
  <c r="C72" i="13"/>
  <c r="D72" i="13" s="1"/>
  <c r="C72" i="12"/>
  <c r="D72" i="12" s="1"/>
  <c r="X73" i="11"/>
  <c r="Y73" i="11" s="1"/>
  <c r="C72" i="10"/>
  <c r="D72" i="10" s="1"/>
  <c r="F72" i="9"/>
  <c r="G72" i="9" s="1"/>
  <c r="AA72" i="13"/>
  <c r="AB72" i="13" s="1"/>
  <c r="C72" i="21"/>
  <c r="D72" i="21" s="1"/>
  <c r="L72" i="17"/>
  <c r="M72" i="17" s="1"/>
  <c r="U72" i="15"/>
  <c r="V72" i="15" s="1"/>
  <c r="L73" i="11"/>
  <c r="M73" i="11" s="1"/>
  <c r="AD72" i="9"/>
  <c r="AE72" i="9" s="1"/>
  <c r="F72" i="20"/>
  <c r="G72" i="20" s="1"/>
  <c r="U72" i="18"/>
  <c r="V72" i="18" s="1"/>
  <c r="AG72" i="16"/>
  <c r="AH72" i="16" s="1"/>
  <c r="U72" i="9"/>
  <c r="V72" i="9" s="1"/>
  <c r="AG49" i="48"/>
  <c r="AH49" i="48" s="1"/>
  <c r="AA49" i="48"/>
  <c r="AB49" i="48" s="1"/>
  <c r="U49" i="48"/>
  <c r="V49" i="48" s="1"/>
  <c r="O49" i="48"/>
  <c r="P49" i="48" s="1"/>
  <c r="I49" i="48"/>
  <c r="J49" i="48" s="1"/>
  <c r="C49" i="48"/>
  <c r="D49" i="48" s="1"/>
  <c r="AG49" i="47"/>
  <c r="AH49" i="47" s="1"/>
  <c r="X49" i="47"/>
  <c r="Y49" i="47" s="1"/>
  <c r="O49" i="47"/>
  <c r="P49" i="47" s="1"/>
  <c r="F49" i="47"/>
  <c r="G49" i="47" s="1"/>
  <c r="AD49" i="48"/>
  <c r="AE49" i="48" s="1"/>
  <c r="R49" i="48"/>
  <c r="S49" i="48" s="1"/>
  <c r="F49" i="48"/>
  <c r="G49" i="48" s="1"/>
  <c r="AD49" i="47"/>
  <c r="AE49" i="47" s="1"/>
  <c r="L49" i="47"/>
  <c r="M49" i="47" s="1"/>
  <c r="C49" i="47"/>
  <c r="D49" i="47" s="1"/>
  <c r="X49" i="48"/>
  <c r="Y49" i="48" s="1"/>
  <c r="L49" i="48"/>
  <c r="M49" i="48" s="1"/>
  <c r="AA49" i="47"/>
  <c r="AB49" i="47" s="1"/>
  <c r="I49" i="47"/>
  <c r="J49" i="47" s="1"/>
  <c r="AD49" i="46"/>
  <c r="AE49" i="46" s="1"/>
  <c r="U49" i="46"/>
  <c r="V49" i="46" s="1"/>
  <c r="F49" i="46"/>
  <c r="G49" i="46" s="1"/>
  <c r="AJ49" i="47"/>
  <c r="AK49" i="47" s="1"/>
  <c r="U49" i="47"/>
  <c r="V49" i="47" s="1"/>
  <c r="AJ49" i="46"/>
  <c r="AK49" i="46" s="1"/>
  <c r="AA49" i="46"/>
  <c r="AB49" i="46" s="1"/>
  <c r="L49" i="46"/>
  <c r="M49" i="46" s="1"/>
  <c r="C49" i="46"/>
  <c r="D49" i="46" s="1"/>
  <c r="AJ49" i="48"/>
  <c r="AK49" i="48" s="1"/>
  <c r="I49" i="46"/>
  <c r="J49" i="46" s="1"/>
  <c r="R49" i="47"/>
  <c r="S49" i="47" s="1"/>
  <c r="X49" i="46"/>
  <c r="Y49" i="46" s="1"/>
  <c r="AG49" i="46"/>
  <c r="AH49" i="46" s="1"/>
  <c r="R49" i="46"/>
  <c r="S49" i="46" s="1"/>
  <c r="O49" i="46"/>
  <c r="P49" i="46" s="1"/>
  <c r="AG49" i="45"/>
  <c r="AH49" i="45" s="1"/>
  <c r="X49" i="45"/>
  <c r="Y49" i="45" s="1"/>
  <c r="O49" i="45"/>
  <c r="P49" i="45" s="1"/>
  <c r="F49" i="45"/>
  <c r="G49" i="45" s="1"/>
  <c r="AD49" i="44"/>
  <c r="AE49" i="44" s="1"/>
  <c r="R49" i="44"/>
  <c r="S49" i="44" s="1"/>
  <c r="F49" i="44"/>
  <c r="G49" i="44" s="1"/>
  <c r="U49" i="45"/>
  <c r="V49" i="45" s="1"/>
  <c r="L49" i="45"/>
  <c r="M49" i="45" s="1"/>
  <c r="C49" i="45"/>
  <c r="D49" i="45" s="1"/>
  <c r="AA49" i="44"/>
  <c r="AB49" i="44" s="1"/>
  <c r="O49" i="44"/>
  <c r="P49" i="44" s="1"/>
  <c r="C49" i="44"/>
  <c r="D49" i="44" s="1"/>
  <c r="AD49" i="45"/>
  <c r="AE49" i="45" s="1"/>
  <c r="I49" i="45"/>
  <c r="J49" i="45" s="1"/>
  <c r="AJ49" i="44"/>
  <c r="AK49" i="44" s="1"/>
  <c r="X49" i="44"/>
  <c r="L49" i="44"/>
  <c r="M49" i="44" s="1"/>
  <c r="AJ49" i="45"/>
  <c r="AK49" i="45" s="1"/>
  <c r="AA49" i="45"/>
  <c r="AB49" i="45" s="1"/>
  <c r="R49" i="45"/>
  <c r="S49" i="45" s="1"/>
  <c r="AG49" i="44"/>
  <c r="AH49" i="44" s="1"/>
  <c r="U49" i="44"/>
  <c r="V49" i="44" s="1"/>
  <c r="I49" i="44"/>
  <c r="J49" i="44" s="1"/>
  <c r="AJ49" i="42"/>
  <c r="AK49" i="42" s="1"/>
  <c r="X49" i="42"/>
  <c r="Y49" i="42" s="1"/>
  <c r="L49" i="42"/>
  <c r="M49" i="42" s="1"/>
  <c r="AG49" i="43"/>
  <c r="AH49" i="43" s="1"/>
  <c r="AA49" i="43"/>
  <c r="AB49" i="43" s="1"/>
  <c r="U49" i="43"/>
  <c r="V49" i="43" s="1"/>
  <c r="O49" i="43"/>
  <c r="P49" i="43" s="1"/>
  <c r="I49" i="43"/>
  <c r="J49" i="43" s="1"/>
  <c r="C49" i="43"/>
  <c r="D49" i="43" s="1"/>
  <c r="AG49" i="42"/>
  <c r="AH49" i="42" s="1"/>
  <c r="U49" i="42"/>
  <c r="V49" i="42" s="1"/>
  <c r="I49" i="42"/>
  <c r="J49" i="42" s="1"/>
  <c r="AG49" i="41"/>
  <c r="AH49" i="41" s="1"/>
  <c r="AA49" i="41"/>
  <c r="AB49" i="41" s="1"/>
  <c r="U49" i="41"/>
  <c r="V49" i="41" s="1"/>
  <c r="O49" i="41"/>
  <c r="P49" i="41" s="1"/>
  <c r="I49" i="41"/>
  <c r="J49" i="41" s="1"/>
  <c r="C49" i="41"/>
  <c r="D49" i="41" s="1"/>
  <c r="AD49" i="42"/>
  <c r="AE49" i="42" s="1"/>
  <c r="R49" i="42"/>
  <c r="S49" i="42" s="1"/>
  <c r="F49" i="42"/>
  <c r="G49" i="42" s="1"/>
  <c r="AJ49" i="43"/>
  <c r="AK49" i="43" s="1"/>
  <c r="AD49" i="43"/>
  <c r="AE49" i="43" s="1"/>
  <c r="X49" i="43"/>
  <c r="Y49" i="43" s="1"/>
  <c r="R49" i="43"/>
  <c r="S49" i="43" s="1"/>
  <c r="L49" i="43"/>
  <c r="M49" i="43" s="1"/>
  <c r="F49" i="43"/>
  <c r="G49" i="43" s="1"/>
  <c r="AJ49" i="41"/>
  <c r="AK49" i="41" s="1"/>
  <c r="L49" i="41"/>
  <c r="M49" i="41" s="1"/>
  <c r="AG49" i="40"/>
  <c r="AH49" i="40" s="1"/>
  <c r="X49" i="40"/>
  <c r="Y49" i="40" s="1"/>
  <c r="I49" i="40"/>
  <c r="J49" i="40" s="1"/>
  <c r="AJ49" i="39"/>
  <c r="AK49" i="39" s="1"/>
  <c r="AD49" i="39"/>
  <c r="AE49" i="39" s="1"/>
  <c r="X49" i="39"/>
  <c r="Y49" i="39" s="1"/>
  <c r="R49" i="39"/>
  <c r="S49" i="39" s="1"/>
  <c r="L49" i="39"/>
  <c r="M49" i="39" s="1"/>
  <c r="F49" i="39"/>
  <c r="G49" i="39" s="1"/>
  <c r="AG49" i="38"/>
  <c r="AH49" i="38" s="1"/>
  <c r="L49" i="38"/>
  <c r="M49" i="38" s="1"/>
  <c r="AA49" i="42"/>
  <c r="AB49" i="42" s="1"/>
  <c r="AD49" i="41"/>
  <c r="AE49" i="41" s="1"/>
  <c r="F49" i="41"/>
  <c r="G49" i="41" s="1"/>
  <c r="AD49" i="40"/>
  <c r="AE49" i="40" s="1"/>
  <c r="O49" i="40"/>
  <c r="P49" i="40" s="1"/>
  <c r="F49" i="40"/>
  <c r="G49" i="40" s="1"/>
  <c r="AD49" i="38"/>
  <c r="AE49" i="38" s="1"/>
  <c r="U49" i="38"/>
  <c r="V49" i="38" s="1"/>
  <c r="I49" i="38"/>
  <c r="J49" i="38" s="1"/>
  <c r="O49" i="42"/>
  <c r="P49" i="42" s="1"/>
  <c r="X49" i="41"/>
  <c r="Y49" i="41" s="1"/>
  <c r="AJ49" i="40"/>
  <c r="AK49" i="40" s="1"/>
  <c r="U49" i="40"/>
  <c r="V49" i="40" s="1"/>
  <c r="L49" i="40"/>
  <c r="M49" i="40" s="1"/>
  <c r="AG49" i="39"/>
  <c r="AH49" i="39" s="1"/>
  <c r="AA49" i="39"/>
  <c r="AB49" i="39" s="1"/>
  <c r="U49" i="39"/>
  <c r="V49" i="39" s="1"/>
  <c r="O49" i="39"/>
  <c r="P49" i="39" s="1"/>
  <c r="I49" i="39"/>
  <c r="J49" i="39" s="1"/>
  <c r="C49" i="39"/>
  <c r="D49" i="39" s="1"/>
  <c r="AA49" i="38"/>
  <c r="AB49" i="38" s="1"/>
  <c r="R49" i="38"/>
  <c r="S49" i="38" s="1"/>
  <c r="F49" i="38"/>
  <c r="G49" i="38" s="1"/>
  <c r="C49" i="42"/>
  <c r="D49" i="42" s="1"/>
  <c r="R49" i="41"/>
  <c r="S49" i="41" s="1"/>
  <c r="AA49" i="40"/>
  <c r="AB49" i="40" s="1"/>
  <c r="R49" i="40"/>
  <c r="S49" i="40" s="1"/>
  <c r="C49" i="40"/>
  <c r="D49" i="40" s="1"/>
  <c r="AJ49" i="38"/>
  <c r="AK49" i="38" s="1"/>
  <c r="X49" i="38"/>
  <c r="Y49" i="38" s="1"/>
  <c r="O49" i="38"/>
  <c r="P49" i="38" s="1"/>
  <c r="C49" i="38"/>
  <c r="D49" i="38" s="1"/>
  <c r="AG49" i="37"/>
  <c r="AH49" i="37" s="1"/>
  <c r="X49" i="37"/>
  <c r="Y49" i="37" s="1"/>
  <c r="L49" i="37"/>
  <c r="M49" i="37" s="1"/>
  <c r="C49" i="37"/>
  <c r="D49" i="37" s="1"/>
  <c r="AG49" i="36"/>
  <c r="AH49" i="36" s="1"/>
  <c r="AA49" i="36"/>
  <c r="AB49" i="36" s="1"/>
  <c r="U49" i="36"/>
  <c r="V49" i="36" s="1"/>
  <c r="O49" i="36"/>
  <c r="P49" i="36" s="1"/>
  <c r="I49" i="36"/>
  <c r="J49" i="36" s="1"/>
  <c r="C49" i="36"/>
  <c r="D49" i="36" s="1"/>
  <c r="AJ49" i="35"/>
  <c r="AK49" i="35" s="1"/>
  <c r="AA49" i="35"/>
  <c r="AB49" i="35" s="1"/>
  <c r="R49" i="35"/>
  <c r="S49" i="35" s="1"/>
  <c r="AG49" i="34"/>
  <c r="AH49" i="34" s="1"/>
  <c r="R49" i="34"/>
  <c r="S49" i="34" s="1"/>
  <c r="I49" i="34"/>
  <c r="J49" i="34" s="1"/>
  <c r="AD49" i="37"/>
  <c r="AE49" i="37" s="1"/>
  <c r="U49" i="37"/>
  <c r="V49" i="37" s="1"/>
  <c r="I49" i="37"/>
  <c r="J49" i="37" s="1"/>
  <c r="R49" i="37"/>
  <c r="S49" i="37" s="1"/>
  <c r="F49" i="37"/>
  <c r="G49" i="37" s="1"/>
  <c r="AJ49" i="36"/>
  <c r="AK49" i="36" s="1"/>
  <c r="AD49" i="36"/>
  <c r="AE49" i="36" s="1"/>
  <c r="X49" i="36"/>
  <c r="Y49" i="36" s="1"/>
  <c r="R49" i="36"/>
  <c r="S49" i="36" s="1"/>
  <c r="L49" i="36"/>
  <c r="M49" i="36" s="1"/>
  <c r="F49" i="36"/>
  <c r="G49" i="36" s="1"/>
  <c r="U49" i="35"/>
  <c r="V49" i="35" s="1"/>
  <c r="L49" i="35"/>
  <c r="M49" i="35" s="1"/>
  <c r="C49" i="35"/>
  <c r="D49" i="35" s="1"/>
  <c r="AD49" i="34"/>
  <c r="AE49" i="34" s="1"/>
  <c r="U49" i="34"/>
  <c r="V49" i="34" s="1"/>
  <c r="F49" i="34"/>
  <c r="G49" i="34" s="1"/>
  <c r="AJ49" i="37"/>
  <c r="AK49" i="37" s="1"/>
  <c r="AA49" i="37"/>
  <c r="AB49" i="37" s="1"/>
  <c r="O49" i="37"/>
  <c r="P49" i="37" s="1"/>
  <c r="AD49" i="35"/>
  <c r="AE49" i="35" s="1"/>
  <c r="I49" i="35"/>
  <c r="J49" i="35" s="1"/>
  <c r="AJ49" i="34"/>
  <c r="AK49" i="34" s="1"/>
  <c r="AA49" i="34"/>
  <c r="AB49" i="34" s="1"/>
  <c r="L49" i="34"/>
  <c r="M49" i="34" s="1"/>
  <c r="C49" i="34"/>
  <c r="D49" i="34" s="1"/>
  <c r="X49" i="35"/>
  <c r="Y49" i="35" s="1"/>
  <c r="O49" i="34"/>
  <c r="P49" i="34" s="1"/>
  <c r="AA49" i="33"/>
  <c r="AB49" i="33" s="1"/>
  <c r="O49" i="33"/>
  <c r="P49" i="33" s="1"/>
  <c r="F49" i="33"/>
  <c r="G49" i="33" s="1"/>
  <c r="AD49" i="31"/>
  <c r="AE49" i="31" s="1"/>
  <c r="U49" i="31"/>
  <c r="V49" i="31" s="1"/>
  <c r="F49" i="31"/>
  <c r="G49" i="31" s="1"/>
  <c r="O49" i="35"/>
  <c r="P49" i="35" s="1"/>
  <c r="AJ49" i="33"/>
  <c r="AK49" i="33" s="1"/>
  <c r="X49" i="33"/>
  <c r="Y49" i="33" s="1"/>
  <c r="C49" i="33"/>
  <c r="D49" i="33" s="1"/>
  <c r="AJ49" i="32"/>
  <c r="AK49" i="32" s="1"/>
  <c r="AD49" i="32"/>
  <c r="AE49" i="32" s="1"/>
  <c r="X49" i="32"/>
  <c r="Y49" i="32" s="1"/>
  <c r="R49" i="32"/>
  <c r="S49" i="32" s="1"/>
  <c r="L49" i="32"/>
  <c r="M49" i="32" s="1"/>
  <c r="F49" i="32"/>
  <c r="G49" i="32" s="1"/>
  <c r="AJ49" i="31"/>
  <c r="AK49" i="31" s="1"/>
  <c r="AA49" i="31"/>
  <c r="AB49" i="31" s="1"/>
  <c r="L49" i="31"/>
  <c r="M49" i="31" s="1"/>
  <c r="C49" i="31"/>
  <c r="D49" i="31" s="1"/>
  <c r="F49" i="35"/>
  <c r="G49" i="35" s="1"/>
  <c r="AG49" i="33"/>
  <c r="AH49" i="33" s="1"/>
  <c r="U49" i="33"/>
  <c r="V49" i="33" s="1"/>
  <c r="L49" i="33"/>
  <c r="M49" i="33" s="1"/>
  <c r="AG49" i="35"/>
  <c r="AH49" i="35" s="1"/>
  <c r="X49" i="34"/>
  <c r="Y49" i="34" s="1"/>
  <c r="AD49" i="33"/>
  <c r="AE49" i="33" s="1"/>
  <c r="R49" i="33"/>
  <c r="S49" i="33" s="1"/>
  <c r="I49" i="33"/>
  <c r="J49" i="33" s="1"/>
  <c r="AG49" i="32"/>
  <c r="AH49" i="32" s="1"/>
  <c r="AA49" i="32"/>
  <c r="AB49" i="32" s="1"/>
  <c r="U49" i="32"/>
  <c r="V49" i="32" s="1"/>
  <c r="O49" i="32"/>
  <c r="P49" i="32" s="1"/>
  <c r="I49" i="32"/>
  <c r="J49" i="32" s="1"/>
  <c r="C49" i="32"/>
  <c r="D49" i="32" s="1"/>
  <c r="X49" i="31"/>
  <c r="Y49" i="31" s="1"/>
  <c r="O49" i="31"/>
  <c r="P49" i="31" s="1"/>
  <c r="I49" i="31"/>
  <c r="J49" i="31" s="1"/>
  <c r="AA49" i="30"/>
  <c r="AB49" i="30" s="1"/>
  <c r="I49" i="30"/>
  <c r="J49" i="30" s="1"/>
  <c r="AG49" i="28"/>
  <c r="AH49" i="28" s="1"/>
  <c r="R49" i="28"/>
  <c r="S49" i="28" s="1"/>
  <c r="I49" i="28"/>
  <c r="J49" i="28" s="1"/>
  <c r="AJ49" i="27"/>
  <c r="AK49" i="27" s="1"/>
  <c r="AD49" i="27"/>
  <c r="AE49" i="27" s="1"/>
  <c r="X49" i="27"/>
  <c r="Y49" i="27" s="1"/>
  <c r="R49" i="27"/>
  <c r="S49" i="27" s="1"/>
  <c r="L49" i="27"/>
  <c r="M49" i="27" s="1"/>
  <c r="F49" i="27"/>
  <c r="G49" i="27" s="1"/>
  <c r="AD49" i="26"/>
  <c r="AE49" i="26" s="1"/>
  <c r="U49" i="26"/>
  <c r="V49" i="26" s="1"/>
  <c r="I49" i="26"/>
  <c r="J49" i="26" s="1"/>
  <c r="AG49" i="31"/>
  <c r="AH49" i="31" s="1"/>
  <c r="AJ49" i="30"/>
  <c r="AK49" i="30" s="1"/>
  <c r="R49" i="30"/>
  <c r="S49" i="30" s="1"/>
  <c r="F49" i="30"/>
  <c r="G49" i="30" s="1"/>
  <c r="AG49" i="29"/>
  <c r="AH49" i="29" s="1"/>
  <c r="AA49" i="29"/>
  <c r="AB49" i="29" s="1"/>
  <c r="U49" i="29"/>
  <c r="V49" i="29" s="1"/>
  <c r="O49" i="29"/>
  <c r="P49" i="29" s="1"/>
  <c r="I49" i="29"/>
  <c r="J49" i="29" s="1"/>
  <c r="C49" i="29"/>
  <c r="D49" i="29" s="1"/>
  <c r="X49" i="28"/>
  <c r="Y49" i="28" s="1"/>
  <c r="O49" i="28"/>
  <c r="P49" i="28" s="1"/>
  <c r="AA49" i="26"/>
  <c r="AB49" i="26" s="1"/>
  <c r="R49" i="26"/>
  <c r="S49" i="26" s="1"/>
  <c r="F49" i="26"/>
  <c r="G49" i="26" s="1"/>
  <c r="AJ49" i="25"/>
  <c r="AK49" i="25" s="1"/>
  <c r="AA49" i="25"/>
  <c r="AB49" i="25" s="1"/>
  <c r="L49" i="25"/>
  <c r="M49" i="25" s="1"/>
  <c r="C49" i="25"/>
  <c r="D49" i="25" s="1"/>
  <c r="AG49" i="30"/>
  <c r="AH49" i="30" s="1"/>
  <c r="X49" i="30"/>
  <c r="Y49" i="30" s="1"/>
  <c r="O49" i="30"/>
  <c r="P49" i="30" s="1"/>
  <c r="C49" i="30"/>
  <c r="D49" i="30" s="1"/>
  <c r="AD49" i="28"/>
  <c r="AE49" i="28" s="1"/>
  <c r="U49" i="28"/>
  <c r="V49" i="28" s="1"/>
  <c r="F49" i="28"/>
  <c r="G49" i="28" s="1"/>
  <c r="AG49" i="27"/>
  <c r="AH49" i="27" s="1"/>
  <c r="AA49" i="27"/>
  <c r="AB49" i="27" s="1"/>
  <c r="U49" i="27"/>
  <c r="V49" i="27" s="1"/>
  <c r="O49" i="27"/>
  <c r="P49" i="27" s="1"/>
  <c r="I49" i="27"/>
  <c r="J49" i="27" s="1"/>
  <c r="C49" i="27"/>
  <c r="D49" i="27" s="1"/>
  <c r="AJ49" i="26"/>
  <c r="AK49" i="26" s="1"/>
  <c r="O49" i="26"/>
  <c r="P49" i="26" s="1"/>
  <c r="C49" i="26"/>
  <c r="D49" i="26" s="1"/>
  <c r="AG49" i="25"/>
  <c r="AH49" i="25" s="1"/>
  <c r="R49" i="25"/>
  <c r="S49" i="25" s="1"/>
  <c r="I49" i="25"/>
  <c r="J49" i="25" s="1"/>
  <c r="R49" i="31"/>
  <c r="S49" i="31" s="1"/>
  <c r="AD49" i="30"/>
  <c r="AE49" i="30" s="1"/>
  <c r="U49" i="30"/>
  <c r="V49" i="30" s="1"/>
  <c r="L49" i="30"/>
  <c r="M49" i="30" s="1"/>
  <c r="AJ49" i="29"/>
  <c r="AK49" i="29" s="1"/>
  <c r="AD49" i="29"/>
  <c r="AE49" i="29" s="1"/>
  <c r="X49" i="29"/>
  <c r="Y49" i="29" s="1"/>
  <c r="R49" i="29"/>
  <c r="S49" i="29" s="1"/>
  <c r="L49" i="29"/>
  <c r="M49" i="29" s="1"/>
  <c r="F49" i="29"/>
  <c r="G49" i="29" s="1"/>
  <c r="AJ49" i="28"/>
  <c r="AK49" i="28" s="1"/>
  <c r="AA49" i="28"/>
  <c r="AB49" i="28" s="1"/>
  <c r="L49" i="28"/>
  <c r="M49" i="28" s="1"/>
  <c r="C49" i="28"/>
  <c r="D49" i="28" s="1"/>
  <c r="AG49" i="26"/>
  <c r="AH49" i="26" s="1"/>
  <c r="X49" i="25"/>
  <c r="Y49" i="25" s="1"/>
  <c r="AJ49" i="22"/>
  <c r="AK49" i="22" s="1"/>
  <c r="AA49" i="22"/>
  <c r="AB49" i="22" s="1"/>
  <c r="R49" i="22"/>
  <c r="S49" i="22" s="1"/>
  <c r="AD49" i="21"/>
  <c r="AE49" i="21" s="1"/>
  <c r="R49" i="21"/>
  <c r="S49" i="21" s="1"/>
  <c r="I49" i="21"/>
  <c r="J49" i="21" s="1"/>
  <c r="X49" i="20"/>
  <c r="Y49" i="20" s="1"/>
  <c r="O49" i="20"/>
  <c r="P49" i="20" s="1"/>
  <c r="F49" i="20"/>
  <c r="G49" i="20" s="1"/>
  <c r="AJ49" i="19"/>
  <c r="AK49" i="19" s="1"/>
  <c r="U49" i="19"/>
  <c r="V49" i="19" s="1"/>
  <c r="L49" i="19"/>
  <c r="M49" i="19" s="1"/>
  <c r="X49" i="26"/>
  <c r="Y49" i="26" s="1"/>
  <c r="U49" i="25"/>
  <c r="V49" i="25" s="1"/>
  <c r="F49" i="25"/>
  <c r="G49" i="25" s="1"/>
  <c r="AJ49" i="24"/>
  <c r="AK49" i="24" s="1"/>
  <c r="AD49" i="24"/>
  <c r="AE49" i="24" s="1"/>
  <c r="X49" i="24"/>
  <c r="Y49" i="24" s="1"/>
  <c r="R49" i="24"/>
  <c r="S49" i="24" s="1"/>
  <c r="L49" i="24"/>
  <c r="M49" i="24" s="1"/>
  <c r="F49" i="24"/>
  <c r="G49" i="24" s="1"/>
  <c r="AG49" i="22"/>
  <c r="AH49" i="22" s="1"/>
  <c r="X49" i="22"/>
  <c r="Y49" i="22" s="1"/>
  <c r="O49" i="22"/>
  <c r="P49" i="22" s="1"/>
  <c r="F49" i="22"/>
  <c r="G49" i="22" s="1"/>
  <c r="AJ49" i="21"/>
  <c r="AK49" i="21" s="1"/>
  <c r="AA49" i="21"/>
  <c r="AB49" i="21" s="1"/>
  <c r="O49" i="21"/>
  <c r="P49" i="21" s="1"/>
  <c r="F49" i="21"/>
  <c r="G49" i="21" s="1"/>
  <c r="AD49" i="20"/>
  <c r="AE49" i="20" s="1"/>
  <c r="U49" i="20"/>
  <c r="V49" i="20" s="1"/>
  <c r="L49" i="20"/>
  <c r="M49" i="20" s="1"/>
  <c r="C49" i="20"/>
  <c r="D49" i="20" s="1"/>
  <c r="AA49" i="19"/>
  <c r="AB49" i="19" s="1"/>
  <c r="R49" i="19"/>
  <c r="S49" i="19" s="1"/>
  <c r="C49" i="19"/>
  <c r="D49" i="19" s="1"/>
  <c r="L49" i="26"/>
  <c r="M49" i="26" s="1"/>
  <c r="O49" i="25"/>
  <c r="P49" i="25" s="1"/>
  <c r="AD49" i="25"/>
  <c r="AE49" i="25" s="1"/>
  <c r="AG49" i="24"/>
  <c r="AH49" i="24" s="1"/>
  <c r="AA49" i="24"/>
  <c r="AB49" i="24" s="1"/>
  <c r="U49" i="24"/>
  <c r="V49" i="24" s="1"/>
  <c r="O49" i="24"/>
  <c r="P49" i="24" s="1"/>
  <c r="I49" i="24"/>
  <c r="J49" i="24" s="1"/>
  <c r="C49" i="24"/>
  <c r="D49" i="24" s="1"/>
  <c r="U49" i="22"/>
  <c r="V49" i="22" s="1"/>
  <c r="I49" i="22"/>
  <c r="J49" i="22" s="1"/>
  <c r="U49" i="21"/>
  <c r="V49" i="21" s="1"/>
  <c r="L49" i="21"/>
  <c r="M49" i="21" s="1"/>
  <c r="AG49" i="20"/>
  <c r="AH49" i="20" s="1"/>
  <c r="R49" i="20"/>
  <c r="S49" i="20" s="1"/>
  <c r="AD49" i="19"/>
  <c r="AE49" i="19" s="1"/>
  <c r="O49" i="19"/>
  <c r="P49" i="19" s="1"/>
  <c r="F49" i="19"/>
  <c r="G49" i="19" s="1"/>
  <c r="AD49" i="22"/>
  <c r="AE49" i="22" s="1"/>
  <c r="AA49" i="20"/>
  <c r="AB49" i="20" s="1"/>
  <c r="X49" i="19"/>
  <c r="Y49" i="19" s="1"/>
  <c r="AA49" i="18"/>
  <c r="AB49" i="18" s="1"/>
  <c r="R49" i="18"/>
  <c r="S49" i="18" s="1"/>
  <c r="I49" i="18"/>
  <c r="J49" i="18" s="1"/>
  <c r="AA49" i="17"/>
  <c r="AB49" i="17" s="1"/>
  <c r="L49" i="17"/>
  <c r="M49" i="17" s="1"/>
  <c r="U49" i="16"/>
  <c r="V49" i="16" s="1"/>
  <c r="I49" i="16"/>
  <c r="J49" i="16" s="1"/>
  <c r="AJ49" i="15"/>
  <c r="AK49" i="15" s="1"/>
  <c r="AA49" i="15"/>
  <c r="AB49" i="15" s="1"/>
  <c r="O49" i="15"/>
  <c r="P49" i="15" s="1"/>
  <c r="AJ49" i="13"/>
  <c r="AK49" i="13" s="1"/>
  <c r="X49" i="13"/>
  <c r="Y49" i="13" s="1"/>
  <c r="L49" i="13"/>
  <c r="M49" i="13" s="1"/>
  <c r="AG49" i="12"/>
  <c r="AH49" i="12" s="1"/>
  <c r="X49" i="12"/>
  <c r="Y49" i="12" s="1"/>
  <c r="I49" i="12"/>
  <c r="J49" i="12" s="1"/>
  <c r="AG49" i="10"/>
  <c r="AH49" i="10" s="1"/>
  <c r="U49" i="10"/>
  <c r="V49" i="10" s="1"/>
  <c r="I49" i="10"/>
  <c r="J49" i="10" s="1"/>
  <c r="U49" i="12"/>
  <c r="V49" i="12" s="1"/>
  <c r="C49" i="10"/>
  <c r="D49" i="10" s="1"/>
  <c r="C49" i="21"/>
  <c r="D49" i="21" s="1"/>
  <c r="AJ49" i="18"/>
  <c r="AK49" i="18" s="1"/>
  <c r="O49" i="18"/>
  <c r="P49" i="18" s="1"/>
  <c r="F49" i="18"/>
  <c r="G49" i="18" s="1"/>
  <c r="AJ49" i="17"/>
  <c r="AK49" i="17" s="1"/>
  <c r="R49" i="17"/>
  <c r="S49" i="17" s="1"/>
  <c r="I49" i="17"/>
  <c r="J49" i="17" s="1"/>
  <c r="AJ49" i="16"/>
  <c r="AK49" i="16" s="1"/>
  <c r="AA49" i="16"/>
  <c r="AB49" i="16" s="1"/>
  <c r="R49" i="16"/>
  <c r="S49" i="16" s="1"/>
  <c r="F49" i="16"/>
  <c r="G49" i="16" s="1"/>
  <c r="AG49" i="15"/>
  <c r="AH49" i="15" s="1"/>
  <c r="X49" i="15"/>
  <c r="Y49" i="15" s="1"/>
  <c r="L49" i="15"/>
  <c r="M49" i="15" s="1"/>
  <c r="C49" i="15"/>
  <c r="D49" i="15" s="1"/>
  <c r="AG49" i="13"/>
  <c r="AH49" i="13" s="1"/>
  <c r="U49" i="13"/>
  <c r="V49" i="13" s="1"/>
  <c r="I49" i="13"/>
  <c r="J49" i="13" s="1"/>
  <c r="AD49" i="12"/>
  <c r="AE49" i="12" s="1"/>
  <c r="O49" i="12"/>
  <c r="P49" i="12" s="1"/>
  <c r="F49" i="12"/>
  <c r="G49" i="12" s="1"/>
  <c r="AJ50" i="11"/>
  <c r="AK50" i="11" s="1"/>
  <c r="AD50" i="11"/>
  <c r="AE50" i="11" s="1"/>
  <c r="X50" i="11"/>
  <c r="Y50" i="11" s="1"/>
  <c r="R50" i="11"/>
  <c r="S50" i="11" s="1"/>
  <c r="L50" i="11"/>
  <c r="M50" i="11" s="1"/>
  <c r="F50" i="11"/>
  <c r="G50" i="11" s="1"/>
  <c r="AD49" i="10"/>
  <c r="AE49" i="10" s="1"/>
  <c r="R49" i="10"/>
  <c r="S49" i="10" s="1"/>
  <c r="F49" i="10"/>
  <c r="G49" i="10" s="1"/>
  <c r="AG49" i="9"/>
  <c r="AH49" i="9" s="1"/>
  <c r="AA49" i="9"/>
  <c r="AB49" i="9" s="1"/>
  <c r="U49" i="9"/>
  <c r="V49" i="9" s="1"/>
  <c r="O49" i="9"/>
  <c r="P49" i="9" s="1"/>
  <c r="I49" i="9"/>
  <c r="J49" i="9" s="1"/>
  <c r="C49" i="9"/>
  <c r="D49" i="9" s="1"/>
  <c r="O49" i="10"/>
  <c r="P49" i="10" s="1"/>
  <c r="L49" i="22"/>
  <c r="M49" i="22" s="1"/>
  <c r="AG49" i="21"/>
  <c r="AH49" i="21" s="1"/>
  <c r="I49" i="20"/>
  <c r="J49" i="20" s="1"/>
  <c r="I49" i="19"/>
  <c r="J49" i="19" s="1"/>
  <c r="AG49" i="18"/>
  <c r="AH49" i="18" s="1"/>
  <c r="X49" i="18"/>
  <c r="Y49" i="18" s="1"/>
  <c r="C49" i="18"/>
  <c r="D49" i="18" s="1"/>
  <c r="AG49" i="17"/>
  <c r="AH49" i="17" s="1"/>
  <c r="X49" i="17"/>
  <c r="Y49" i="17" s="1"/>
  <c r="O49" i="17"/>
  <c r="P49" i="17" s="1"/>
  <c r="F49" i="17"/>
  <c r="G49" i="17" s="1"/>
  <c r="AG49" i="16"/>
  <c r="AH49" i="16" s="1"/>
  <c r="X49" i="16"/>
  <c r="Y49" i="16" s="1"/>
  <c r="O49" i="16"/>
  <c r="P49" i="16" s="1"/>
  <c r="AD49" i="15"/>
  <c r="AE49" i="15" s="1"/>
  <c r="U49" i="15"/>
  <c r="V49" i="15" s="1"/>
  <c r="I49" i="15"/>
  <c r="J49" i="15" s="1"/>
  <c r="AD49" i="13"/>
  <c r="AE49" i="13" s="1"/>
  <c r="R49" i="13"/>
  <c r="S49" i="13" s="1"/>
  <c r="F49" i="13"/>
  <c r="G49" i="13" s="1"/>
  <c r="AJ49" i="12"/>
  <c r="AK49" i="12" s="1"/>
  <c r="L49" i="12"/>
  <c r="M49" i="12" s="1"/>
  <c r="AA49" i="10"/>
  <c r="AB49" i="10" s="1"/>
  <c r="X49" i="21"/>
  <c r="Y49" i="21" s="1"/>
  <c r="C49" i="17"/>
  <c r="D49" i="17" s="1"/>
  <c r="AD49" i="16"/>
  <c r="AE49" i="16" s="1"/>
  <c r="F49" i="15"/>
  <c r="G49" i="15" s="1"/>
  <c r="C49" i="12"/>
  <c r="D49" i="12" s="1"/>
  <c r="AG50" i="11"/>
  <c r="AH50" i="11" s="1"/>
  <c r="I50" i="11"/>
  <c r="J50" i="11" s="1"/>
  <c r="L49" i="10"/>
  <c r="M49" i="10" s="1"/>
  <c r="C49" i="22"/>
  <c r="D49" i="22" s="1"/>
  <c r="AD49" i="18"/>
  <c r="AE49" i="18" s="1"/>
  <c r="AD49" i="17"/>
  <c r="AE49" i="17" s="1"/>
  <c r="AA49" i="13"/>
  <c r="AB49" i="13" s="1"/>
  <c r="AA49" i="12"/>
  <c r="AB49" i="12" s="1"/>
  <c r="AA50" i="11"/>
  <c r="AB50" i="11" s="1"/>
  <c r="C50" i="11"/>
  <c r="D50" i="11" s="1"/>
  <c r="AD49" i="9"/>
  <c r="AE49" i="9" s="1"/>
  <c r="R49" i="9"/>
  <c r="S49" i="9" s="1"/>
  <c r="F49" i="9"/>
  <c r="G49" i="9" s="1"/>
  <c r="L49" i="18"/>
  <c r="M49" i="18" s="1"/>
  <c r="C49" i="16"/>
  <c r="D49" i="16" s="1"/>
  <c r="O50" i="11"/>
  <c r="P50" i="11" s="1"/>
  <c r="X49" i="10"/>
  <c r="Y49" i="10" s="1"/>
  <c r="AJ49" i="9"/>
  <c r="AK49" i="9" s="1"/>
  <c r="L49" i="9"/>
  <c r="M49" i="9" s="1"/>
  <c r="AJ49" i="20"/>
  <c r="AK49" i="20" s="1"/>
  <c r="AG49" i="19"/>
  <c r="AH49" i="19" s="1"/>
  <c r="U49" i="18"/>
  <c r="V49" i="18" s="1"/>
  <c r="U49" i="17"/>
  <c r="V49" i="17" s="1"/>
  <c r="L49" i="16"/>
  <c r="M49" i="16" s="1"/>
  <c r="O49" i="13"/>
  <c r="P49" i="13" s="1"/>
  <c r="R49" i="12"/>
  <c r="S49" i="12" s="1"/>
  <c r="U50" i="11"/>
  <c r="V50" i="11" s="1"/>
  <c r="AJ49" i="10"/>
  <c r="AK49" i="10" s="1"/>
  <c r="R49" i="15"/>
  <c r="S49" i="15" s="1"/>
  <c r="C49" i="13"/>
  <c r="D49" i="13" s="1"/>
  <c r="X49" i="9"/>
  <c r="Y49" i="9" s="1"/>
  <c r="AJ64" i="48"/>
  <c r="AK64" i="48" s="1"/>
  <c r="X64" i="48"/>
  <c r="Y64" i="48" s="1"/>
  <c r="L64" i="48"/>
  <c r="M64" i="48" s="1"/>
  <c r="AG64" i="48"/>
  <c r="AH64" i="48" s="1"/>
  <c r="U64" i="48"/>
  <c r="V64" i="48" s="1"/>
  <c r="I64" i="48"/>
  <c r="J64" i="48" s="1"/>
  <c r="AD64" i="48"/>
  <c r="AE64" i="48" s="1"/>
  <c r="F64" i="48"/>
  <c r="G64" i="48" s="1"/>
  <c r="AA64" i="48"/>
  <c r="AB64" i="48" s="1"/>
  <c r="C64" i="48"/>
  <c r="D64" i="48" s="1"/>
  <c r="AJ64" i="47"/>
  <c r="AK64" i="47" s="1"/>
  <c r="AD64" i="47"/>
  <c r="AE64" i="47" s="1"/>
  <c r="X64" i="47"/>
  <c r="Y64" i="47" s="1"/>
  <c r="R64" i="47"/>
  <c r="S64" i="47" s="1"/>
  <c r="L64" i="47"/>
  <c r="M64" i="47" s="1"/>
  <c r="F64" i="47"/>
  <c r="G64" i="47" s="1"/>
  <c r="R64" i="48"/>
  <c r="S64" i="48" s="1"/>
  <c r="O64" i="48"/>
  <c r="P64" i="48" s="1"/>
  <c r="AA64" i="47"/>
  <c r="AB64" i="47" s="1"/>
  <c r="O64" i="47"/>
  <c r="P64" i="47" s="1"/>
  <c r="C64" i="47"/>
  <c r="D64" i="47" s="1"/>
  <c r="AD64" i="46"/>
  <c r="AE64" i="46" s="1"/>
  <c r="O64" i="46"/>
  <c r="P64" i="46" s="1"/>
  <c r="F64" i="46"/>
  <c r="G64" i="46" s="1"/>
  <c r="AJ64" i="46"/>
  <c r="AK64" i="46" s="1"/>
  <c r="U64" i="46"/>
  <c r="V64" i="46" s="1"/>
  <c r="L64" i="46"/>
  <c r="M64" i="46" s="1"/>
  <c r="AG64" i="47"/>
  <c r="AH64" i="47" s="1"/>
  <c r="R64" i="46"/>
  <c r="S64" i="46" s="1"/>
  <c r="C64" i="46"/>
  <c r="D64" i="46" s="1"/>
  <c r="U64" i="47"/>
  <c r="V64" i="47" s="1"/>
  <c r="AG64" i="46"/>
  <c r="AH64" i="46" s="1"/>
  <c r="I64" i="47"/>
  <c r="J64" i="47" s="1"/>
  <c r="AA64" i="46"/>
  <c r="AB64" i="46" s="1"/>
  <c r="X64" i="46"/>
  <c r="Y64" i="46" s="1"/>
  <c r="I64" i="46"/>
  <c r="J64" i="46" s="1"/>
  <c r="U64" i="45"/>
  <c r="V64" i="45" s="1"/>
  <c r="L64" i="45"/>
  <c r="M64" i="45" s="1"/>
  <c r="C64" i="45"/>
  <c r="D64" i="45" s="1"/>
  <c r="AJ64" i="44"/>
  <c r="AK64" i="44" s="1"/>
  <c r="AA64" i="44"/>
  <c r="AB64" i="44" s="1"/>
  <c r="L64" i="44"/>
  <c r="M64" i="44" s="1"/>
  <c r="C64" i="44"/>
  <c r="D64" i="44" s="1"/>
  <c r="AD64" i="45"/>
  <c r="AE64" i="45" s="1"/>
  <c r="I64" i="45"/>
  <c r="J64" i="45" s="1"/>
  <c r="AG64" i="44"/>
  <c r="AH64" i="44" s="1"/>
  <c r="R64" i="44"/>
  <c r="S64" i="44" s="1"/>
  <c r="I64" i="44"/>
  <c r="J64" i="44" s="1"/>
  <c r="AJ64" i="45"/>
  <c r="AK64" i="45" s="1"/>
  <c r="AA64" i="45"/>
  <c r="AB64" i="45" s="1"/>
  <c r="R64" i="45"/>
  <c r="S64" i="45" s="1"/>
  <c r="X64" i="44"/>
  <c r="Y64" i="44" s="1"/>
  <c r="O64" i="44"/>
  <c r="P64" i="44" s="1"/>
  <c r="AG64" i="45"/>
  <c r="AH64" i="45" s="1"/>
  <c r="X64" i="45"/>
  <c r="Y64" i="45" s="1"/>
  <c r="O64" i="45"/>
  <c r="P64" i="45" s="1"/>
  <c r="F64" i="45"/>
  <c r="G64" i="45" s="1"/>
  <c r="AD64" i="44"/>
  <c r="AE64" i="44" s="1"/>
  <c r="U64" i="44"/>
  <c r="V64" i="44" s="1"/>
  <c r="F64" i="44"/>
  <c r="G64" i="44" s="1"/>
  <c r="AG64" i="42"/>
  <c r="AH64" i="42" s="1"/>
  <c r="U64" i="42"/>
  <c r="V64" i="42" s="1"/>
  <c r="I64" i="42"/>
  <c r="J64" i="42" s="1"/>
  <c r="AJ64" i="40"/>
  <c r="AK64" i="40" s="1"/>
  <c r="X64" i="40"/>
  <c r="Y64" i="40" s="1"/>
  <c r="L64" i="40"/>
  <c r="M64" i="40" s="1"/>
  <c r="AG64" i="43"/>
  <c r="AH64" i="43" s="1"/>
  <c r="AA64" i="43"/>
  <c r="AB64" i="43" s="1"/>
  <c r="U64" i="43"/>
  <c r="V64" i="43" s="1"/>
  <c r="O64" i="43"/>
  <c r="P64" i="43" s="1"/>
  <c r="I64" i="43"/>
  <c r="J64" i="43" s="1"/>
  <c r="C64" i="43"/>
  <c r="D64" i="43" s="1"/>
  <c r="AD64" i="42"/>
  <c r="AE64" i="42" s="1"/>
  <c r="R64" i="42"/>
  <c r="S64" i="42" s="1"/>
  <c r="F64" i="42"/>
  <c r="G64" i="42" s="1"/>
  <c r="AG64" i="41"/>
  <c r="AH64" i="41" s="1"/>
  <c r="AA64" i="41"/>
  <c r="AB64" i="41" s="1"/>
  <c r="U64" i="41"/>
  <c r="V64" i="41" s="1"/>
  <c r="O64" i="41"/>
  <c r="P64" i="41" s="1"/>
  <c r="I64" i="41"/>
  <c r="J64" i="41" s="1"/>
  <c r="C64" i="41"/>
  <c r="D64" i="41" s="1"/>
  <c r="AG64" i="40"/>
  <c r="AH64" i="40" s="1"/>
  <c r="U64" i="40"/>
  <c r="V64" i="40" s="1"/>
  <c r="I64" i="40"/>
  <c r="J64" i="40" s="1"/>
  <c r="AA64" i="42"/>
  <c r="AB64" i="42" s="1"/>
  <c r="O64" i="42"/>
  <c r="P64" i="42" s="1"/>
  <c r="C64" i="42"/>
  <c r="D64" i="42" s="1"/>
  <c r="AD64" i="40"/>
  <c r="AE64" i="40" s="1"/>
  <c r="R64" i="40"/>
  <c r="S64" i="40" s="1"/>
  <c r="F64" i="40"/>
  <c r="G64" i="40" s="1"/>
  <c r="AJ64" i="43"/>
  <c r="AK64" i="43" s="1"/>
  <c r="AD64" i="43"/>
  <c r="AE64" i="43" s="1"/>
  <c r="X64" i="43"/>
  <c r="Y64" i="43" s="1"/>
  <c r="R64" i="43"/>
  <c r="S64" i="43" s="1"/>
  <c r="L64" i="43"/>
  <c r="M64" i="43" s="1"/>
  <c r="F64" i="43"/>
  <c r="G64" i="43" s="1"/>
  <c r="X64" i="42"/>
  <c r="Y64" i="42" s="1"/>
  <c r="X64" i="41"/>
  <c r="Y64" i="41" s="1"/>
  <c r="O64" i="40"/>
  <c r="P64" i="40" s="1"/>
  <c r="AJ64" i="39"/>
  <c r="AK64" i="39" s="1"/>
  <c r="AA64" i="39"/>
  <c r="AB64" i="39" s="1"/>
  <c r="F64" i="39"/>
  <c r="G64" i="39" s="1"/>
  <c r="AJ64" i="38"/>
  <c r="AK64" i="38" s="1"/>
  <c r="AA64" i="38"/>
  <c r="AB64" i="38" s="1"/>
  <c r="O64" i="38"/>
  <c r="P64" i="38" s="1"/>
  <c r="F64" i="38"/>
  <c r="G64" i="38" s="1"/>
  <c r="AD64" i="37"/>
  <c r="AE64" i="37" s="1"/>
  <c r="U64" i="37"/>
  <c r="V64" i="37" s="1"/>
  <c r="F64" i="37"/>
  <c r="G64" i="37" s="1"/>
  <c r="L64" i="42"/>
  <c r="M64" i="42" s="1"/>
  <c r="R64" i="41"/>
  <c r="S64" i="41" s="1"/>
  <c r="C64" i="40"/>
  <c r="D64" i="40" s="1"/>
  <c r="AG64" i="39"/>
  <c r="AH64" i="39" s="1"/>
  <c r="X64" i="39"/>
  <c r="Y64" i="39" s="1"/>
  <c r="O64" i="39"/>
  <c r="P64" i="39" s="1"/>
  <c r="X64" i="38"/>
  <c r="Y64" i="38" s="1"/>
  <c r="L64" i="38"/>
  <c r="M64" i="38" s="1"/>
  <c r="C64" i="38"/>
  <c r="D64" i="38" s="1"/>
  <c r="AJ64" i="37"/>
  <c r="AK64" i="37" s="1"/>
  <c r="AA64" i="37"/>
  <c r="AB64" i="37" s="1"/>
  <c r="L64" i="37"/>
  <c r="M64" i="37" s="1"/>
  <c r="C64" i="37"/>
  <c r="D64" i="37" s="1"/>
  <c r="AJ64" i="41"/>
  <c r="AK64" i="41" s="1"/>
  <c r="L64" i="41"/>
  <c r="M64" i="41" s="1"/>
  <c r="AD64" i="39"/>
  <c r="AE64" i="39" s="1"/>
  <c r="U64" i="39"/>
  <c r="V64" i="39" s="1"/>
  <c r="L64" i="39"/>
  <c r="M64" i="39" s="1"/>
  <c r="C64" i="39"/>
  <c r="D64" i="39" s="1"/>
  <c r="AG64" i="38"/>
  <c r="AH64" i="38" s="1"/>
  <c r="U64" i="38"/>
  <c r="V64" i="38" s="1"/>
  <c r="AG64" i="37"/>
  <c r="AH64" i="37" s="1"/>
  <c r="R64" i="37"/>
  <c r="S64" i="37" s="1"/>
  <c r="I64" i="37"/>
  <c r="J64" i="37" s="1"/>
  <c r="AJ64" i="42"/>
  <c r="AK64" i="42" s="1"/>
  <c r="AD64" i="41"/>
  <c r="AE64" i="41" s="1"/>
  <c r="F64" i="41"/>
  <c r="G64" i="41" s="1"/>
  <c r="AA64" i="40"/>
  <c r="AB64" i="40" s="1"/>
  <c r="R64" i="39"/>
  <c r="S64" i="39" s="1"/>
  <c r="I64" i="39"/>
  <c r="J64" i="39" s="1"/>
  <c r="AD64" i="38"/>
  <c r="AE64" i="38" s="1"/>
  <c r="R64" i="38"/>
  <c r="S64" i="38" s="1"/>
  <c r="I64" i="38"/>
  <c r="J64" i="38" s="1"/>
  <c r="X64" i="37"/>
  <c r="Y64" i="37" s="1"/>
  <c r="O64" i="37"/>
  <c r="P64" i="37" s="1"/>
  <c r="AG64" i="36"/>
  <c r="AH64" i="36" s="1"/>
  <c r="AA64" i="36"/>
  <c r="AB64" i="36" s="1"/>
  <c r="U64" i="36"/>
  <c r="V64" i="36" s="1"/>
  <c r="O64" i="36"/>
  <c r="P64" i="36" s="1"/>
  <c r="I64" i="36"/>
  <c r="J64" i="36" s="1"/>
  <c r="C64" i="36"/>
  <c r="D64" i="36" s="1"/>
  <c r="AD64" i="35"/>
  <c r="AE64" i="35" s="1"/>
  <c r="U64" i="35"/>
  <c r="V64" i="35" s="1"/>
  <c r="F64" i="35"/>
  <c r="G64" i="35" s="1"/>
  <c r="AD64" i="34"/>
  <c r="AE64" i="34" s="1"/>
  <c r="U64" i="34"/>
  <c r="V64" i="34" s="1"/>
  <c r="I64" i="34"/>
  <c r="J64" i="34" s="1"/>
  <c r="AJ64" i="36"/>
  <c r="AK64" i="36" s="1"/>
  <c r="AD64" i="36"/>
  <c r="AE64" i="36" s="1"/>
  <c r="X64" i="36"/>
  <c r="Y64" i="36" s="1"/>
  <c r="R64" i="36"/>
  <c r="S64" i="36" s="1"/>
  <c r="L64" i="36"/>
  <c r="M64" i="36" s="1"/>
  <c r="F64" i="36"/>
  <c r="G64" i="36" s="1"/>
  <c r="AG64" i="35"/>
  <c r="AH64" i="35" s="1"/>
  <c r="R64" i="35"/>
  <c r="S64" i="35" s="1"/>
  <c r="I64" i="35"/>
  <c r="J64" i="35" s="1"/>
  <c r="AJ64" i="34"/>
  <c r="AK64" i="34" s="1"/>
  <c r="X64" i="34"/>
  <c r="Y64" i="34" s="1"/>
  <c r="O64" i="34"/>
  <c r="P64" i="34" s="1"/>
  <c r="C64" i="34"/>
  <c r="D64" i="34" s="1"/>
  <c r="X64" i="35"/>
  <c r="Y64" i="35" s="1"/>
  <c r="O64" i="35"/>
  <c r="P64" i="35" s="1"/>
  <c r="AG64" i="34"/>
  <c r="AH64" i="34" s="1"/>
  <c r="L64" i="34"/>
  <c r="M64" i="34" s="1"/>
  <c r="R64" i="34"/>
  <c r="S64" i="34" s="1"/>
  <c r="AD64" i="33"/>
  <c r="AE64" i="33" s="1"/>
  <c r="U64" i="33"/>
  <c r="V64" i="33" s="1"/>
  <c r="I64" i="33"/>
  <c r="J64" i="33" s="1"/>
  <c r="AA64" i="32"/>
  <c r="AB64" i="32" s="1"/>
  <c r="O64" i="32"/>
  <c r="P64" i="32" s="1"/>
  <c r="C64" i="32"/>
  <c r="D64" i="32" s="1"/>
  <c r="AD64" i="31"/>
  <c r="AE64" i="31" s="1"/>
  <c r="O64" i="31"/>
  <c r="P64" i="31" s="1"/>
  <c r="F64" i="31"/>
  <c r="G64" i="31" s="1"/>
  <c r="L64" i="35"/>
  <c r="M64" i="35" s="1"/>
  <c r="F64" i="34"/>
  <c r="G64" i="34" s="1"/>
  <c r="AA64" i="33"/>
  <c r="AB64" i="33" s="1"/>
  <c r="R64" i="33"/>
  <c r="S64" i="33" s="1"/>
  <c r="F64" i="33"/>
  <c r="G64" i="33" s="1"/>
  <c r="AJ64" i="32"/>
  <c r="AK64" i="32" s="1"/>
  <c r="X64" i="32"/>
  <c r="Y64" i="32" s="1"/>
  <c r="L64" i="32"/>
  <c r="M64" i="32" s="1"/>
  <c r="AJ64" i="31"/>
  <c r="AK64" i="31" s="1"/>
  <c r="U64" i="31"/>
  <c r="V64" i="31" s="1"/>
  <c r="L64" i="31"/>
  <c r="M64" i="31" s="1"/>
  <c r="AJ64" i="35"/>
  <c r="AK64" i="35" s="1"/>
  <c r="C64" i="35"/>
  <c r="D64" i="35" s="1"/>
  <c r="AJ64" i="33"/>
  <c r="AK64" i="33" s="1"/>
  <c r="O64" i="33"/>
  <c r="P64" i="33" s="1"/>
  <c r="C64" i="33"/>
  <c r="D64" i="33" s="1"/>
  <c r="AG64" i="32"/>
  <c r="AH64" i="32" s="1"/>
  <c r="U64" i="32"/>
  <c r="V64" i="32" s="1"/>
  <c r="I64" i="32"/>
  <c r="J64" i="32" s="1"/>
  <c r="AA64" i="35"/>
  <c r="AB64" i="35" s="1"/>
  <c r="AA64" i="34"/>
  <c r="AB64" i="34" s="1"/>
  <c r="AG64" i="33"/>
  <c r="AH64" i="33" s="1"/>
  <c r="X64" i="33"/>
  <c r="Y64" i="33" s="1"/>
  <c r="L64" i="33"/>
  <c r="M64" i="33" s="1"/>
  <c r="AD64" i="32"/>
  <c r="AE64" i="32" s="1"/>
  <c r="R64" i="32"/>
  <c r="S64" i="32" s="1"/>
  <c r="F64" i="32"/>
  <c r="G64" i="32" s="1"/>
  <c r="AG64" i="31"/>
  <c r="AH64" i="31" s="1"/>
  <c r="X64" i="31"/>
  <c r="Y64" i="31" s="1"/>
  <c r="I64" i="31"/>
  <c r="J64" i="31" s="1"/>
  <c r="R64" i="31"/>
  <c r="S64" i="31" s="1"/>
  <c r="AD64" i="30"/>
  <c r="AE64" i="30" s="1"/>
  <c r="R64" i="30"/>
  <c r="S64" i="30" s="1"/>
  <c r="I64" i="30"/>
  <c r="J64" i="30" s="1"/>
  <c r="AG64" i="28"/>
  <c r="AH64" i="28" s="1"/>
  <c r="O64" i="28"/>
  <c r="P64" i="28" s="1"/>
  <c r="F64" i="28"/>
  <c r="G64" i="28" s="1"/>
  <c r="AG64" i="27"/>
  <c r="AH64" i="27" s="1"/>
  <c r="U64" i="27"/>
  <c r="V64" i="27" s="1"/>
  <c r="I64" i="27"/>
  <c r="J64" i="27" s="1"/>
  <c r="AG64" i="26"/>
  <c r="AH64" i="26" s="1"/>
  <c r="AA64" i="26"/>
  <c r="AB64" i="26" s="1"/>
  <c r="U64" i="26"/>
  <c r="V64" i="26" s="1"/>
  <c r="O64" i="26"/>
  <c r="P64" i="26" s="1"/>
  <c r="I64" i="26"/>
  <c r="J64" i="26" s="1"/>
  <c r="C64" i="26"/>
  <c r="D64" i="26" s="1"/>
  <c r="AG64" i="25"/>
  <c r="AH64" i="25" s="1"/>
  <c r="X64" i="25"/>
  <c r="Y64" i="25" s="1"/>
  <c r="I64" i="25"/>
  <c r="J64" i="25" s="1"/>
  <c r="AA64" i="30"/>
  <c r="AB64" i="30" s="1"/>
  <c r="O64" i="30"/>
  <c r="P64" i="30" s="1"/>
  <c r="F64" i="30"/>
  <c r="G64" i="30" s="1"/>
  <c r="AG64" i="29"/>
  <c r="AH64" i="29" s="1"/>
  <c r="AA64" i="29"/>
  <c r="AB64" i="29" s="1"/>
  <c r="U64" i="29"/>
  <c r="V64" i="29" s="1"/>
  <c r="O64" i="29"/>
  <c r="P64" i="29" s="1"/>
  <c r="I64" i="29"/>
  <c r="J64" i="29" s="1"/>
  <c r="C64" i="29"/>
  <c r="D64" i="29" s="1"/>
  <c r="X64" i="28"/>
  <c r="Y64" i="28" s="1"/>
  <c r="C64" i="28"/>
  <c r="D64" i="28" s="1"/>
  <c r="AD64" i="27"/>
  <c r="AE64" i="27" s="1"/>
  <c r="R64" i="27"/>
  <c r="S64" i="27" s="1"/>
  <c r="F64" i="27"/>
  <c r="G64" i="27" s="1"/>
  <c r="AD64" i="25"/>
  <c r="AE64" i="25" s="1"/>
  <c r="O64" i="25"/>
  <c r="P64" i="25" s="1"/>
  <c r="F64" i="25"/>
  <c r="G64" i="25" s="1"/>
  <c r="AJ64" i="24"/>
  <c r="AK64" i="24" s="1"/>
  <c r="AD64" i="24"/>
  <c r="AE64" i="24" s="1"/>
  <c r="X64" i="24"/>
  <c r="Y64" i="24" s="1"/>
  <c r="R64" i="24"/>
  <c r="S64" i="24" s="1"/>
  <c r="L64" i="24"/>
  <c r="M64" i="24" s="1"/>
  <c r="F64" i="24"/>
  <c r="G64" i="24" s="1"/>
  <c r="C64" i="31"/>
  <c r="D64" i="31" s="1"/>
  <c r="AJ64" i="30"/>
  <c r="AK64" i="30" s="1"/>
  <c r="X64" i="30"/>
  <c r="Y64" i="30" s="1"/>
  <c r="C64" i="30"/>
  <c r="D64" i="30" s="1"/>
  <c r="AD64" i="28"/>
  <c r="AE64" i="28" s="1"/>
  <c r="U64" i="28"/>
  <c r="V64" i="28" s="1"/>
  <c r="L64" i="28"/>
  <c r="M64" i="28" s="1"/>
  <c r="AA64" i="27"/>
  <c r="AB64" i="27" s="1"/>
  <c r="O64" i="27"/>
  <c r="P64" i="27" s="1"/>
  <c r="C64" i="27"/>
  <c r="D64" i="27" s="1"/>
  <c r="AJ64" i="26"/>
  <c r="AK64" i="26" s="1"/>
  <c r="AD64" i="26"/>
  <c r="AE64" i="26" s="1"/>
  <c r="X64" i="26"/>
  <c r="Y64" i="26" s="1"/>
  <c r="R64" i="26"/>
  <c r="S64" i="26" s="1"/>
  <c r="L64" i="26"/>
  <c r="M64" i="26" s="1"/>
  <c r="F64" i="26"/>
  <c r="G64" i="26" s="1"/>
  <c r="AJ64" i="25"/>
  <c r="AK64" i="25" s="1"/>
  <c r="U64" i="25"/>
  <c r="V64" i="25" s="1"/>
  <c r="L64" i="25"/>
  <c r="M64" i="25" s="1"/>
  <c r="AA64" i="31"/>
  <c r="AB64" i="31" s="1"/>
  <c r="AG64" i="30"/>
  <c r="AH64" i="30" s="1"/>
  <c r="U64" i="30"/>
  <c r="V64" i="30" s="1"/>
  <c r="L64" i="30"/>
  <c r="M64" i="30" s="1"/>
  <c r="AJ64" i="29"/>
  <c r="AK64" i="29" s="1"/>
  <c r="AD64" i="29"/>
  <c r="AE64" i="29" s="1"/>
  <c r="X64" i="29"/>
  <c r="Y64" i="29" s="1"/>
  <c r="R64" i="29"/>
  <c r="S64" i="29" s="1"/>
  <c r="L64" i="29"/>
  <c r="M64" i="29" s="1"/>
  <c r="F64" i="29"/>
  <c r="G64" i="29" s="1"/>
  <c r="AJ64" i="28"/>
  <c r="AK64" i="28" s="1"/>
  <c r="AA64" i="28"/>
  <c r="AB64" i="28" s="1"/>
  <c r="R64" i="28"/>
  <c r="S64" i="28" s="1"/>
  <c r="I64" i="28"/>
  <c r="J64" i="28" s="1"/>
  <c r="AJ64" i="27"/>
  <c r="AK64" i="27" s="1"/>
  <c r="X64" i="27"/>
  <c r="Y64" i="27" s="1"/>
  <c r="L64" i="27"/>
  <c r="M64" i="27" s="1"/>
  <c r="AA64" i="25"/>
  <c r="AB64" i="25" s="1"/>
  <c r="AG64" i="21"/>
  <c r="AH64" i="21" s="1"/>
  <c r="U64" i="21"/>
  <c r="V64" i="21" s="1"/>
  <c r="I64" i="21"/>
  <c r="J64" i="21" s="1"/>
  <c r="AD64" i="20"/>
  <c r="AE64" i="20" s="1"/>
  <c r="U64" i="20"/>
  <c r="V64" i="20" s="1"/>
  <c r="F64" i="20"/>
  <c r="G64" i="20" s="1"/>
  <c r="AD64" i="19"/>
  <c r="AE64" i="19" s="1"/>
  <c r="U64" i="19"/>
  <c r="V64" i="19" s="1"/>
  <c r="F64" i="19"/>
  <c r="G64" i="19" s="1"/>
  <c r="X64" i="18"/>
  <c r="Y64" i="18" s="1"/>
  <c r="O64" i="18"/>
  <c r="P64" i="18" s="1"/>
  <c r="R64" i="25"/>
  <c r="S64" i="25" s="1"/>
  <c r="AG64" i="24"/>
  <c r="AH64" i="24" s="1"/>
  <c r="U64" i="24"/>
  <c r="V64" i="24" s="1"/>
  <c r="I64" i="24"/>
  <c r="J64" i="24" s="1"/>
  <c r="AJ64" i="22"/>
  <c r="AK64" i="22" s="1"/>
  <c r="AD64" i="22"/>
  <c r="AE64" i="22" s="1"/>
  <c r="X64" i="22"/>
  <c r="Y64" i="22" s="1"/>
  <c r="R64" i="22"/>
  <c r="S64" i="22" s="1"/>
  <c r="L64" i="22"/>
  <c r="M64" i="22" s="1"/>
  <c r="F64" i="22"/>
  <c r="G64" i="22" s="1"/>
  <c r="AD64" i="21"/>
  <c r="AE64" i="21" s="1"/>
  <c r="R64" i="21"/>
  <c r="S64" i="21" s="1"/>
  <c r="F64" i="21"/>
  <c r="G64" i="21" s="1"/>
  <c r="AJ64" i="20"/>
  <c r="AK64" i="20" s="1"/>
  <c r="AA64" i="20"/>
  <c r="AB64" i="20" s="1"/>
  <c r="L64" i="20"/>
  <c r="M64" i="20" s="1"/>
  <c r="C64" i="20"/>
  <c r="D64" i="20" s="1"/>
  <c r="AJ64" i="19"/>
  <c r="AK64" i="19" s="1"/>
  <c r="AA64" i="19"/>
  <c r="AB64" i="19" s="1"/>
  <c r="L64" i="19"/>
  <c r="M64" i="19" s="1"/>
  <c r="C64" i="19"/>
  <c r="D64" i="19" s="1"/>
  <c r="AD64" i="18"/>
  <c r="AE64" i="18" s="1"/>
  <c r="U64" i="18"/>
  <c r="V64" i="18" s="1"/>
  <c r="F64" i="18"/>
  <c r="G64" i="18" s="1"/>
  <c r="C64" i="25"/>
  <c r="D64" i="25" s="1"/>
  <c r="AA64" i="24"/>
  <c r="AB64" i="24" s="1"/>
  <c r="O64" i="24"/>
  <c r="P64" i="24" s="1"/>
  <c r="C64" i="24"/>
  <c r="D64" i="24" s="1"/>
  <c r="AG64" i="22"/>
  <c r="AH64" i="22" s="1"/>
  <c r="AA64" i="22"/>
  <c r="AB64" i="22" s="1"/>
  <c r="U64" i="22"/>
  <c r="V64" i="22" s="1"/>
  <c r="O64" i="22"/>
  <c r="P64" i="22" s="1"/>
  <c r="I64" i="22"/>
  <c r="J64" i="22" s="1"/>
  <c r="C64" i="22"/>
  <c r="D64" i="22" s="1"/>
  <c r="AJ64" i="21"/>
  <c r="AK64" i="21" s="1"/>
  <c r="X64" i="21"/>
  <c r="Y64" i="21" s="1"/>
  <c r="L64" i="21"/>
  <c r="M64" i="21" s="1"/>
  <c r="X64" i="20"/>
  <c r="Y64" i="20" s="1"/>
  <c r="O64" i="20"/>
  <c r="P64" i="20" s="1"/>
  <c r="X64" i="19"/>
  <c r="Y64" i="19" s="1"/>
  <c r="O64" i="19"/>
  <c r="P64" i="19" s="1"/>
  <c r="I64" i="20"/>
  <c r="J64" i="20" s="1"/>
  <c r="I64" i="19"/>
  <c r="J64" i="19" s="1"/>
  <c r="I64" i="18"/>
  <c r="J64" i="18" s="1"/>
  <c r="AA64" i="17"/>
  <c r="AB64" i="17" s="1"/>
  <c r="O64" i="17"/>
  <c r="P64" i="17" s="1"/>
  <c r="C64" i="17"/>
  <c r="D64" i="17" s="1"/>
  <c r="AG64" i="16"/>
  <c r="AH64" i="16" s="1"/>
  <c r="U64" i="16"/>
  <c r="V64" i="16" s="1"/>
  <c r="AA64" i="15"/>
  <c r="AB64" i="15" s="1"/>
  <c r="F64" i="15"/>
  <c r="G64" i="15" s="1"/>
  <c r="AJ64" i="13"/>
  <c r="AK64" i="13" s="1"/>
  <c r="X64" i="13"/>
  <c r="Y64" i="13" s="1"/>
  <c r="L64" i="13"/>
  <c r="M64" i="13" s="1"/>
  <c r="AJ64" i="12"/>
  <c r="AK64" i="12" s="1"/>
  <c r="X64" i="12"/>
  <c r="Y64" i="12" s="1"/>
  <c r="L64" i="12"/>
  <c r="M64" i="12" s="1"/>
  <c r="AG65" i="11"/>
  <c r="AH65" i="11" s="1"/>
  <c r="U65" i="11"/>
  <c r="V65" i="11" s="1"/>
  <c r="I65" i="11"/>
  <c r="J65" i="11" s="1"/>
  <c r="AJ64" i="10"/>
  <c r="AK64" i="10" s="1"/>
  <c r="X64" i="10"/>
  <c r="Y64" i="10" s="1"/>
  <c r="L64" i="10"/>
  <c r="M64" i="10" s="1"/>
  <c r="R64" i="12"/>
  <c r="S64" i="12" s="1"/>
  <c r="AA65" i="11"/>
  <c r="AB65" i="11" s="1"/>
  <c r="R64" i="10"/>
  <c r="S64" i="10" s="1"/>
  <c r="AA64" i="21"/>
  <c r="AB64" i="21" s="1"/>
  <c r="AG64" i="20"/>
  <c r="AH64" i="20" s="1"/>
  <c r="AG64" i="19"/>
  <c r="AH64" i="19" s="1"/>
  <c r="AJ64" i="18"/>
  <c r="AK64" i="18" s="1"/>
  <c r="C64" i="18"/>
  <c r="D64" i="18" s="1"/>
  <c r="AJ64" i="17"/>
  <c r="AK64" i="17" s="1"/>
  <c r="X64" i="17"/>
  <c r="Y64" i="17" s="1"/>
  <c r="L64" i="17"/>
  <c r="M64" i="17" s="1"/>
  <c r="AD64" i="16"/>
  <c r="AE64" i="16" s="1"/>
  <c r="R64" i="16"/>
  <c r="S64" i="16" s="1"/>
  <c r="I64" i="16"/>
  <c r="J64" i="16" s="1"/>
  <c r="AJ64" i="15"/>
  <c r="AK64" i="15" s="1"/>
  <c r="X64" i="15"/>
  <c r="Y64" i="15" s="1"/>
  <c r="O64" i="15"/>
  <c r="P64" i="15" s="1"/>
  <c r="C64" i="15"/>
  <c r="D64" i="15" s="1"/>
  <c r="AG64" i="13"/>
  <c r="AH64" i="13" s="1"/>
  <c r="U64" i="13"/>
  <c r="V64" i="13" s="1"/>
  <c r="I64" i="13"/>
  <c r="J64" i="13" s="1"/>
  <c r="AG64" i="12"/>
  <c r="AH64" i="12" s="1"/>
  <c r="U64" i="12"/>
  <c r="V64" i="12" s="1"/>
  <c r="I64" i="12"/>
  <c r="J64" i="12" s="1"/>
  <c r="AD65" i="11"/>
  <c r="AE65" i="11" s="1"/>
  <c r="R65" i="11"/>
  <c r="S65" i="11" s="1"/>
  <c r="F65" i="11"/>
  <c r="G65" i="11" s="1"/>
  <c r="AG64" i="10"/>
  <c r="AH64" i="10" s="1"/>
  <c r="U64" i="10"/>
  <c r="V64" i="10" s="1"/>
  <c r="I64" i="10"/>
  <c r="J64" i="10" s="1"/>
  <c r="AG64" i="9"/>
  <c r="AH64" i="9" s="1"/>
  <c r="AA64" i="9"/>
  <c r="AB64" i="9" s="1"/>
  <c r="U64" i="9"/>
  <c r="V64" i="9" s="1"/>
  <c r="O64" i="9"/>
  <c r="P64" i="9" s="1"/>
  <c r="I64" i="9"/>
  <c r="J64" i="9" s="1"/>
  <c r="C64" i="9"/>
  <c r="D64" i="9" s="1"/>
  <c r="AD64" i="12"/>
  <c r="AE64" i="12" s="1"/>
  <c r="O65" i="11"/>
  <c r="P65" i="11" s="1"/>
  <c r="AD64" i="10"/>
  <c r="AE64" i="10" s="1"/>
  <c r="O64" i="21"/>
  <c r="P64" i="21" s="1"/>
  <c r="AG64" i="18"/>
  <c r="AH64" i="18" s="1"/>
  <c r="R64" i="18"/>
  <c r="S64" i="18" s="1"/>
  <c r="AG64" i="17"/>
  <c r="AH64" i="17" s="1"/>
  <c r="U64" i="17"/>
  <c r="V64" i="17" s="1"/>
  <c r="I64" i="17"/>
  <c r="J64" i="17" s="1"/>
  <c r="AJ64" i="16"/>
  <c r="AK64" i="16" s="1"/>
  <c r="AA64" i="16"/>
  <c r="AB64" i="16" s="1"/>
  <c r="O64" i="16"/>
  <c r="P64" i="16" s="1"/>
  <c r="F64" i="16"/>
  <c r="G64" i="16" s="1"/>
  <c r="AG64" i="15"/>
  <c r="AH64" i="15" s="1"/>
  <c r="U64" i="15"/>
  <c r="V64" i="15" s="1"/>
  <c r="L64" i="15"/>
  <c r="M64" i="15" s="1"/>
  <c r="AD64" i="13"/>
  <c r="AE64" i="13" s="1"/>
  <c r="R64" i="13"/>
  <c r="S64" i="13" s="1"/>
  <c r="F64" i="13"/>
  <c r="G64" i="13" s="1"/>
  <c r="F64" i="12"/>
  <c r="G64" i="12" s="1"/>
  <c r="C65" i="11"/>
  <c r="D65" i="11" s="1"/>
  <c r="F64" i="10"/>
  <c r="G64" i="10" s="1"/>
  <c r="C64" i="21"/>
  <c r="D64" i="21" s="1"/>
  <c r="R64" i="19"/>
  <c r="S64" i="19" s="1"/>
  <c r="L64" i="18"/>
  <c r="M64" i="18" s="1"/>
  <c r="R64" i="17"/>
  <c r="S64" i="17" s="1"/>
  <c r="C64" i="16"/>
  <c r="D64" i="16" s="1"/>
  <c r="R64" i="15"/>
  <c r="S64" i="15" s="1"/>
  <c r="O64" i="13"/>
  <c r="P64" i="13" s="1"/>
  <c r="O64" i="12"/>
  <c r="P64" i="12" s="1"/>
  <c r="AJ65" i="11"/>
  <c r="AK65" i="11" s="1"/>
  <c r="O64" i="10"/>
  <c r="P64" i="10" s="1"/>
  <c r="X64" i="9"/>
  <c r="Y64" i="9" s="1"/>
  <c r="AD64" i="9"/>
  <c r="AE64" i="9" s="1"/>
  <c r="F64" i="17"/>
  <c r="G64" i="17" s="1"/>
  <c r="I64" i="15"/>
  <c r="J64" i="15" s="1"/>
  <c r="C64" i="13"/>
  <c r="D64" i="13" s="1"/>
  <c r="C64" i="12"/>
  <c r="D64" i="12" s="1"/>
  <c r="X65" i="11"/>
  <c r="Y65" i="11" s="1"/>
  <c r="C64" i="10"/>
  <c r="D64" i="10" s="1"/>
  <c r="R64" i="9"/>
  <c r="S64" i="9" s="1"/>
  <c r="R64" i="20"/>
  <c r="S64" i="20" s="1"/>
  <c r="AA64" i="18"/>
  <c r="AB64" i="18" s="1"/>
  <c r="L64" i="16"/>
  <c r="M64" i="16" s="1"/>
  <c r="AA64" i="13"/>
  <c r="AB64" i="13" s="1"/>
  <c r="AA64" i="12"/>
  <c r="AB64" i="12" s="1"/>
  <c r="F64" i="9"/>
  <c r="G64" i="9" s="1"/>
  <c r="X64" i="16"/>
  <c r="Y64" i="16" s="1"/>
  <c r="L65" i="11"/>
  <c r="M65" i="11" s="1"/>
  <c r="AJ64" i="9"/>
  <c r="AK64" i="9" s="1"/>
  <c r="L64" i="9"/>
  <c r="M64" i="9" s="1"/>
  <c r="AD64" i="17"/>
  <c r="AE64" i="17" s="1"/>
  <c r="AD64" i="15"/>
  <c r="AE64" i="15" s="1"/>
  <c r="AA64" i="10"/>
  <c r="AB64" i="10" s="1"/>
  <c r="AG53" i="48"/>
  <c r="AH53" i="48" s="1"/>
  <c r="AA53" i="48"/>
  <c r="AB53" i="48" s="1"/>
  <c r="U53" i="48"/>
  <c r="V53" i="48" s="1"/>
  <c r="O53" i="48"/>
  <c r="P53" i="48" s="1"/>
  <c r="I53" i="48"/>
  <c r="J53" i="48" s="1"/>
  <c r="C53" i="48"/>
  <c r="D53" i="48" s="1"/>
  <c r="AG53" i="47"/>
  <c r="AH53" i="47" s="1"/>
  <c r="X53" i="47"/>
  <c r="Y53" i="47" s="1"/>
  <c r="I53" i="47"/>
  <c r="J53" i="47" s="1"/>
  <c r="AD53" i="48"/>
  <c r="AE53" i="48" s="1"/>
  <c r="R53" i="48"/>
  <c r="S53" i="48" s="1"/>
  <c r="F53" i="48"/>
  <c r="G53" i="48" s="1"/>
  <c r="AD53" i="47"/>
  <c r="AE53" i="47" s="1"/>
  <c r="O53" i="47"/>
  <c r="P53" i="47" s="1"/>
  <c r="F53" i="47"/>
  <c r="G53" i="47" s="1"/>
  <c r="X53" i="48"/>
  <c r="Y53" i="48" s="1"/>
  <c r="L53" i="47"/>
  <c r="M53" i="47" s="1"/>
  <c r="L53" i="48"/>
  <c r="M53" i="48" s="1"/>
  <c r="AA53" i="47"/>
  <c r="AB53" i="47" s="1"/>
  <c r="AD53" i="46"/>
  <c r="AE53" i="46" s="1"/>
  <c r="U53" i="46"/>
  <c r="V53" i="46" s="1"/>
  <c r="F53" i="46"/>
  <c r="G53" i="46" s="1"/>
  <c r="AJ53" i="47"/>
  <c r="AK53" i="47" s="1"/>
  <c r="U53" i="47"/>
  <c r="V53" i="47" s="1"/>
  <c r="AJ53" i="46"/>
  <c r="AK53" i="46" s="1"/>
  <c r="AA53" i="46"/>
  <c r="AB53" i="46" s="1"/>
  <c r="L53" i="46"/>
  <c r="M53" i="46" s="1"/>
  <c r="C53" i="46"/>
  <c r="D53" i="46" s="1"/>
  <c r="AJ53" i="48"/>
  <c r="AK53" i="48" s="1"/>
  <c r="R53" i="47"/>
  <c r="S53" i="47" s="1"/>
  <c r="I53" i="46"/>
  <c r="J53" i="46" s="1"/>
  <c r="C53" i="47"/>
  <c r="D53" i="47" s="1"/>
  <c r="X53" i="46"/>
  <c r="Y53" i="46" s="1"/>
  <c r="AG53" i="46"/>
  <c r="AH53" i="46" s="1"/>
  <c r="R53" i="46"/>
  <c r="S53" i="46" s="1"/>
  <c r="O53" i="46"/>
  <c r="P53" i="46" s="1"/>
  <c r="AG53" i="45"/>
  <c r="AH53" i="45" s="1"/>
  <c r="X53" i="45"/>
  <c r="Y53" i="45" s="1"/>
  <c r="O53" i="45"/>
  <c r="P53" i="45" s="1"/>
  <c r="F53" i="45"/>
  <c r="G53" i="45" s="1"/>
  <c r="AD53" i="44"/>
  <c r="AE53" i="44" s="1"/>
  <c r="R53" i="44"/>
  <c r="S53" i="44" s="1"/>
  <c r="F53" i="44"/>
  <c r="G53" i="44" s="1"/>
  <c r="U53" i="45"/>
  <c r="V53" i="45" s="1"/>
  <c r="L53" i="45"/>
  <c r="M53" i="45" s="1"/>
  <c r="C53" i="45"/>
  <c r="D53" i="45" s="1"/>
  <c r="AA53" i="44"/>
  <c r="AB53" i="44" s="1"/>
  <c r="O53" i="44"/>
  <c r="P53" i="44" s="1"/>
  <c r="C53" i="44"/>
  <c r="D53" i="44" s="1"/>
  <c r="AD53" i="45"/>
  <c r="AE53" i="45" s="1"/>
  <c r="I53" i="45"/>
  <c r="J53" i="45" s="1"/>
  <c r="AJ53" i="44"/>
  <c r="AK53" i="44" s="1"/>
  <c r="X53" i="44"/>
  <c r="Y53" i="44" s="1"/>
  <c r="L53" i="44"/>
  <c r="M53" i="44" s="1"/>
  <c r="AJ53" i="45"/>
  <c r="AK53" i="45" s="1"/>
  <c r="AA53" i="45"/>
  <c r="AB53" i="45" s="1"/>
  <c r="R53" i="45"/>
  <c r="S53" i="45" s="1"/>
  <c r="AG53" i="44"/>
  <c r="AH53" i="44" s="1"/>
  <c r="U53" i="44"/>
  <c r="V53" i="44" s="1"/>
  <c r="I53" i="44"/>
  <c r="J53" i="44" s="1"/>
  <c r="AJ53" i="42"/>
  <c r="AK53" i="42" s="1"/>
  <c r="X53" i="42"/>
  <c r="Y53" i="42" s="1"/>
  <c r="L53" i="42"/>
  <c r="M53" i="42" s="1"/>
  <c r="AA53" i="40"/>
  <c r="AB53" i="40" s="1"/>
  <c r="R53" i="40"/>
  <c r="S53" i="40" s="1"/>
  <c r="AG53" i="43"/>
  <c r="AH53" i="43" s="1"/>
  <c r="AA53" i="43"/>
  <c r="AB53" i="43" s="1"/>
  <c r="U53" i="43"/>
  <c r="V53" i="43" s="1"/>
  <c r="O53" i="43"/>
  <c r="P53" i="43" s="1"/>
  <c r="I53" i="43"/>
  <c r="J53" i="43" s="1"/>
  <c r="C53" i="43"/>
  <c r="D53" i="43" s="1"/>
  <c r="AG53" i="42"/>
  <c r="AH53" i="42" s="1"/>
  <c r="U53" i="42"/>
  <c r="V53" i="42" s="1"/>
  <c r="I53" i="42"/>
  <c r="J53" i="42" s="1"/>
  <c r="AG53" i="41"/>
  <c r="AH53" i="41" s="1"/>
  <c r="AA53" i="41"/>
  <c r="AB53" i="41" s="1"/>
  <c r="U53" i="41"/>
  <c r="V53" i="41" s="1"/>
  <c r="O53" i="41"/>
  <c r="P53" i="41" s="1"/>
  <c r="I53" i="41"/>
  <c r="J53" i="41" s="1"/>
  <c r="C53" i="41"/>
  <c r="D53" i="41" s="1"/>
  <c r="AG53" i="40"/>
  <c r="AH53" i="40" s="1"/>
  <c r="X53" i="40"/>
  <c r="Y53" i="40" s="1"/>
  <c r="AD53" i="42"/>
  <c r="AE53" i="42" s="1"/>
  <c r="R53" i="42"/>
  <c r="S53" i="42" s="1"/>
  <c r="F53" i="42"/>
  <c r="G53" i="42" s="1"/>
  <c r="AD53" i="40"/>
  <c r="AE53" i="40" s="1"/>
  <c r="AJ53" i="43"/>
  <c r="AK53" i="43" s="1"/>
  <c r="AD53" i="43"/>
  <c r="AE53" i="43" s="1"/>
  <c r="X53" i="43"/>
  <c r="Y53" i="43" s="1"/>
  <c r="R53" i="43"/>
  <c r="S53" i="43" s="1"/>
  <c r="L53" i="43"/>
  <c r="M53" i="43" s="1"/>
  <c r="F53" i="43"/>
  <c r="G53" i="43" s="1"/>
  <c r="AJ53" i="41"/>
  <c r="AK53" i="41" s="1"/>
  <c r="L53" i="41"/>
  <c r="M53" i="41" s="1"/>
  <c r="U53" i="40"/>
  <c r="V53" i="40" s="1"/>
  <c r="I53" i="40"/>
  <c r="J53" i="40" s="1"/>
  <c r="AJ53" i="39"/>
  <c r="AK53" i="39" s="1"/>
  <c r="AD53" i="39"/>
  <c r="AE53" i="39" s="1"/>
  <c r="X53" i="39"/>
  <c r="Y53" i="39" s="1"/>
  <c r="R53" i="39"/>
  <c r="S53" i="39" s="1"/>
  <c r="L53" i="39"/>
  <c r="M53" i="39" s="1"/>
  <c r="F53" i="39"/>
  <c r="G53" i="39" s="1"/>
  <c r="AA53" i="38"/>
  <c r="AB53" i="38" s="1"/>
  <c r="R53" i="38"/>
  <c r="S53" i="38" s="1"/>
  <c r="F53" i="38"/>
  <c r="G53" i="38" s="1"/>
  <c r="AA53" i="42"/>
  <c r="AB53" i="42" s="1"/>
  <c r="AD53" i="41"/>
  <c r="AE53" i="41" s="1"/>
  <c r="F53" i="41"/>
  <c r="G53" i="41" s="1"/>
  <c r="F53" i="40"/>
  <c r="G53" i="40" s="1"/>
  <c r="AJ53" i="38"/>
  <c r="AK53" i="38" s="1"/>
  <c r="X53" i="38"/>
  <c r="Y53" i="38" s="1"/>
  <c r="O53" i="38"/>
  <c r="P53" i="38" s="1"/>
  <c r="C53" i="38"/>
  <c r="D53" i="38" s="1"/>
  <c r="O53" i="42"/>
  <c r="P53" i="42" s="1"/>
  <c r="X53" i="41"/>
  <c r="Y53" i="41" s="1"/>
  <c r="AJ53" i="40"/>
  <c r="AK53" i="40" s="1"/>
  <c r="O53" i="40"/>
  <c r="P53" i="40" s="1"/>
  <c r="AG53" i="39"/>
  <c r="AH53" i="39" s="1"/>
  <c r="AA53" i="39"/>
  <c r="AB53" i="39" s="1"/>
  <c r="U53" i="39"/>
  <c r="V53" i="39" s="1"/>
  <c r="O53" i="39"/>
  <c r="P53" i="39" s="1"/>
  <c r="I53" i="39"/>
  <c r="J53" i="39" s="1"/>
  <c r="C53" i="39"/>
  <c r="D53" i="39" s="1"/>
  <c r="AG53" i="38"/>
  <c r="AH53" i="38" s="1"/>
  <c r="L53" i="38"/>
  <c r="M53" i="38" s="1"/>
  <c r="AG53" i="37"/>
  <c r="AH53" i="37" s="1"/>
  <c r="X53" i="37"/>
  <c r="Y53" i="37" s="1"/>
  <c r="L53" i="37"/>
  <c r="M53" i="37" s="1"/>
  <c r="C53" i="42"/>
  <c r="D53" i="42" s="1"/>
  <c r="R53" i="41"/>
  <c r="S53" i="41" s="1"/>
  <c r="L53" i="40"/>
  <c r="M53" i="40" s="1"/>
  <c r="C53" i="40"/>
  <c r="D53" i="40" s="1"/>
  <c r="AD53" i="38"/>
  <c r="AE53" i="38" s="1"/>
  <c r="U53" i="38"/>
  <c r="V53" i="38" s="1"/>
  <c r="I53" i="38"/>
  <c r="J53" i="38" s="1"/>
  <c r="U53" i="37"/>
  <c r="V53" i="37" s="1"/>
  <c r="F53" i="37"/>
  <c r="G53" i="37" s="1"/>
  <c r="AG53" i="36"/>
  <c r="AH53" i="36" s="1"/>
  <c r="AA53" i="36"/>
  <c r="AB53" i="36" s="1"/>
  <c r="U53" i="36"/>
  <c r="V53" i="36" s="1"/>
  <c r="O53" i="36"/>
  <c r="P53" i="36" s="1"/>
  <c r="I53" i="36"/>
  <c r="J53" i="36" s="1"/>
  <c r="C53" i="36"/>
  <c r="D53" i="36" s="1"/>
  <c r="AJ53" i="35"/>
  <c r="AK53" i="35" s="1"/>
  <c r="AA53" i="35"/>
  <c r="AB53" i="35" s="1"/>
  <c r="R53" i="35"/>
  <c r="S53" i="35" s="1"/>
  <c r="AG53" i="34"/>
  <c r="AH53" i="34" s="1"/>
  <c r="R53" i="34"/>
  <c r="S53" i="34" s="1"/>
  <c r="I53" i="34"/>
  <c r="J53" i="34" s="1"/>
  <c r="AJ53" i="37"/>
  <c r="AK53" i="37" s="1"/>
  <c r="R53" i="37"/>
  <c r="S53" i="37" s="1"/>
  <c r="AD53" i="37"/>
  <c r="AE53" i="37" s="1"/>
  <c r="O53" i="37"/>
  <c r="P53" i="37" s="1"/>
  <c r="C53" i="37"/>
  <c r="D53" i="37" s="1"/>
  <c r="AJ53" i="36"/>
  <c r="AK53" i="36" s="1"/>
  <c r="AD53" i="36"/>
  <c r="AE53" i="36" s="1"/>
  <c r="X53" i="36"/>
  <c r="Y53" i="36" s="1"/>
  <c r="R53" i="36"/>
  <c r="S53" i="36" s="1"/>
  <c r="L53" i="36"/>
  <c r="M53" i="36" s="1"/>
  <c r="F53" i="36"/>
  <c r="G53" i="36" s="1"/>
  <c r="U53" i="35"/>
  <c r="V53" i="35" s="1"/>
  <c r="L53" i="35"/>
  <c r="M53" i="35" s="1"/>
  <c r="C53" i="35"/>
  <c r="D53" i="35" s="1"/>
  <c r="AD53" i="34"/>
  <c r="AE53" i="34" s="1"/>
  <c r="U53" i="34"/>
  <c r="V53" i="34" s="1"/>
  <c r="F53" i="34"/>
  <c r="G53" i="34" s="1"/>
  <c r="AA53" i="37"/>
  <c r="AB53" i="37" s="1"/>
  <c r="I53" i="37"/>
  <c r="J53" i="37" s="1"/>
  <c r="AD53" i="35"/>
  <c r="AE53" i="35" s="1"/>
  <c r="I53" i="35"/>
  <c r="J53" i="35" s="1"/>
  <c r="AJ53" i="34"/>
  <c r="AK53" i="34" s="1"/>
  <c r="AA53" i="34"/>
  <c r="AB53" i="34" s="1"/>
  <c r="L53" i="34"/>
  <c r="M53" i="34" s="1"/>
  <c r="C53" i="34"/>
  <c r="D53" i="34" s="1"/>
  <c r="AG53" i="35"/>
  <c r="AH53" i="35" s="1"/>
  <c r="AG53" i="33"/>
  <c r="AH53" i="33" s="1"/>
  <c r="U53" i="33"/>
  <c r="V53" i="33" s="1"/>
  <c r="L53" i="33"/>
  <c r="M53" i="33" s="1"/>
  <c r="AD53" i="31"/>
  <c r="AE53" i="31" s="1"/>
  <c r="U53" i="31"/>
  <c r="V53" i="31" s="1"/>
  <c r="F53" i="31"/>
  <c r="G53" i="31" s="1"/>
  <c r="X53" i="35"/>
  <c r="Y53" i="35" s="1"/>
  <c r="X53" i="34"/>
  <c r="Y53" i="34" s="1"/>
  <c r="AD53" i="33"/>
  <c r="AE53" i="33" s="1"/>
  <c r="R53" i="33"/>
  <c r="S53" i="33" s="1"/>
  <c r="I53" i="33"/>
  <c r="J53" i="33" s="1"/>
  <c r="AJ53" i="32"/>
  <c r="AK53" i="32" s="1"/>
  <c r="AD53" i="32"/>
  <c r="AE53" i="32" s="1"/>
  <c r="X53" i="32"/>
  <c r="Y53" i="32" s="1"/>
  <c r="R53" i="32"/>
  <c r="S53" i="32" s="1"/>
  <c r="L53" i="32"/>
  <c r="M53" i="32" s="1"/>
  <c r="F53" i="32"/>
  <c r="G53" i="32" s="1"/>
  <c r="AJ53" i="31"/>
  <c r="AK53" i="31" s="1"/>
  <c r="AA53" i="31"/>
  <c r="AB53" i="31" s="1"/>
  <c r="L53" i="31"/>
  <c r="M53" i="31" s="1"/>
  <c r="C53" i="31"/>
  <c r="D53" i="31" s="1"/>
  <c r="O53" i="35"/>
  <c r="P53" i="35" s="1"/>
  <c r="O53" i="34"/>
  <c r="P53" i="34" s="1"/>
  <c r="AA53" i="33"/>
  <c r="AB53" i="33" s="1"/>
  <c r="O53" i="33"/>
  <c r="P53" i="33" s="1"/>
  <c r="F53" i="33"/>
  <c r="G53" i="33" s="1"/>
  <c r="F53" i="35"/>
  <c r="G53" i="35" s="1"/>
  <c r="AJ53" i="33"/>
  <c r="AK53" i="33" s="1"/>
  <c r="X53" i="33"/>
  <c r="Y53" i="33" s="1"/>
  <c r="C53" i="33"/>
  <c r="D53" i="33" s="1"/>
  <c r="AG53" i="32"/>
  <c r="AH53" i="32" s="1"/>
  <c r="AA53" i="32"/>
  <c r="AB53" i="32" s="1"/>
  <c r="U53" i="32"/>
  <c r="V53" i="32" s="1"/>
  <c r="O53" i="32"/>
  <c r="P53" i="32" s="1"/>
  <c r="I53" i="32"/>
  <c r="J53" i="32" s="1"/>
  <c r="C53" i="32"/>
  <c r="D53" i="32" s="1"/>
  <c r="X53" i="31"/>
  <c r="Y53" i="31" s="1"/>
  <c r="O53" i="31"/>
  <c r="P53" i="31" s="1"/>
  <c r="AD53" i="30"/>
  <c r="AE53" i="30" s="1"/>
  <c r="U53" i="30"/>
  <c r="V53" i="30" s="1"/>
  <c r="I53" i="30"/>
  <c r="J53" i="30" s="1"/>
  <c r="AG53" i="28"/>
  <c r="AH53" i="28" s="1"/>
  <c r="R53" i="28"/>
  <c r="S53" i="28" s="1"/>
  <c r="I53" i="28"/>
  <c r="J53" i="28" s="1"/>
  <c r="AJ53" i="27"/>
  <c r="AK53" i="27" s="1"/>
  <c r="AD53" i="27"/>
  <c r="AE53" i="27" s="1"/>
  <c r="X53" i="27"/>
  <c r="Y53" i="27" s="1"/>
  <c r="R53" i="27"/>
  <c r="S53" i="27" s="1"/>
  <c r="L53" i="27"/>
  <c r="M53" i="27" s="1"/>
  <c r="F53" i="27"/>
  <c r="G53" i="27" s="1"/>
  <c r="X53" i="26"/>
  <c r="Y53" i="26" s="1"/>
  <c r="O53" i="26"/>
  <c r="P53" i="26" s="1"/>
  <c r="R53" i="31"/>
  <c r="S53" i="31" s="1"/>
  <c r="AA53" i="30"/>
  <c r="AB53" i="30" s="1"/>
  <c r="R53" i="30"/>
  <c r="S53" i="30" s="1"/>
  <c r="F53" i="30"/>
  <c r="G53" i="30" s="1"/>
  <c r="AG53" i="29"/>
  <c r="AH53" i="29" s="1"/>
  <c r="AA53" i="29"/>
  <c r="AB53" i="29" s="1"/>
  <c r="U53" i="29"/>
  <c r="V53" i="29" s="1"/>
  <c r="O53" i="29"/>
  <c r="P53" i="29" s="1"/>
  <c r="I53" i="29"/>
  <c r="J53" i="29" s="1"/>
  <c r="C53" i="29"/>
  <c r="D53" i="29" s="1"/>
  <c r="X53" i="28"/>
  <c r="Y53" i="28" s="1"/>
  <c r="O53" i="28"/>
  <c r="P53" i="28" s="1"/>
  <c r="AD53" i="26"/>
  <c r="AE53" i="26" s="1"/>
  <c r="U53" i="26"/>
  <c r="V53" i="26" s="1"/>
  <c r="F53" i="26"/>
  <c r="G53" i="26" s="1"/>
  <c r="AJ53" i="25"/>
  <c r="AK53" i="25" s="1"/>
  <c r="AA53" i="25"/>
  <c r="AB53" i="25" s="1"/>
  <c r="L53" i="25"/>
  <c r="M53" i="25" s="1"/>
  <c r="C53" i="25"/>
  <c r="D53" i="25" s="1"/>
  <c r="I53" i="31"/>
  <c r="J53" i="31" s="1"/>
  <c r="AJ53" i="30"/>
  <c r="AK53" i="30" s="1"/>
  <c r="O53" i="30"/>
  <c r="P53" i="30" s="1"/>
  <c r="C53" i="30"/>
  <c r="D53" i="30" s="1"/>
  <c r="AD53" i="28"/>
  <c r="AE53" i="28" s="1"/>
  <c r="U53" i="28"/>
  <c r="V53" i="28" s="1"/>
  <c r="F53" i="28"/>
  <c r="G53" i="28" s="1"/>
  <c r="AG53" i="27"/>
  <c r="AH53" i="27" s="1"/>
  <c r="AA53" i="27"/>
  <c r="AB53" i="27" s="1"/>
  <c r="U53" i="27"/>
  <c r="V53" i="27" s="1"/>
  <c r="O53" i="27"/>
  <c r="P53" i="27" s="1"/>
  <c r="I53" i="27"/>
  <c r="J53" i="27" s="1"/>
  <c r="C53" i="27"/>
  <c r="D53" i="27" s="1"/>
  <c r="AJ53" i="26"/>
  <c r="AK53" i="26" s="1"/>
  <c r="AA53" i="26"/>
  <c r="AB53" i="26" s="1"/>
  <c r="L53" i="26"/>
  <c r="M53" i="26" s="1"/>
  <c r="C53" i="26"/>
  <c r="D53" i="26" s="1"/>
  <c r="AG53" i="25"/>
  <c r="AH53" i="25" s="1"/>
  <c r="R53" i="25"/>
  <c r="S53" i="25" s="1"/>
  <c r="I53" i="25"/>
  <c r="J53" i="25" s="1"/>
  <c r="AG53" i="31"/>
  <c r="AH53" i="31" s="1"/>
  <c r="AG53" i="30"/>
  <c r="AH53" i="30" s="1"/>
  <c r="X53" i="30"/>
  <c r="Y53" i="30" s="1"/>
  <c r="L53" i="30"/>
  <c r="M53" i="30" s="1"/>
  <c r="AJ53" i="29"/>
  <c r="AK53" i="29" s="1"/>
  <c r="AD53" i="29"/>
  <c r="AE53" i="29" s="1"/>
  <c r="X53" i="29"/>
  <c r="Y53" i="29" s="1"/>
  <c r="R53" i="29"/>
  <c r="S53" i="29" s="1"/>
  <c r="L53" i="29"/>
  <c r="M53" i="29" s="1"/>
  <c r="F53" i="29"/>
  <c r="G53" i="29" s="1"/>
  <c r="AJ53" i="28"/>
  <c r="AK53" i="28" s="1"/>
  <c r="AA53" i="28"/>
  <c r="AB53" i="28" s="1"/>
  <c r="L53" i="28"/>
  <c r="M53" i="28" s="1"/>
  <c r="C53" i="28"/>
  <c r="D53" i="28" s="1"/>
  <c r="I53" i="26"/>
  <c r="J53" i="26" s="1"/>
  <c r="X53" i="25"/>
  <c r="Y53" i="25" s="1"/>
  <c r="AG53" i="22"/>
  <c r="AH53" i="22" s="1"/>
  <c r="L53" i="22"/>
  <c r="M53" i="22" s="1"/>
  <c r="AJ53" i="21"/>
  <c r="AK53" i="21" s="1"/>
  <c r="AA53" i="21"/>
  <c r="AB53" i="21" s="1"/>
  <c r="O53" i="21"/>
  <c r="P53" i="21" s="1"/>
  <c r="F53" i="21"/>
  <c r="G53" i="21" s="1"/>
  <c r="AG53" i="20"/>
  <c r="AH53" i="20" s="1"/>
  <c r="R53" i="20"/>
  <c r="S53" i="20" s="1"/>
  <c r="I53" i="20"/>
  <c r="J53" i="20" s="1"/>
  <c r="AJ53" i="19"/>
  <c r="AK53" i="19" s="1"/>
  <c r="U53" i="19"/>
  <c r="V53" i="19" s="1"/>
  <c r="L53" i="19"/>
  <c r="M53" i="19" s="1"/>
  <c r="AG53" i="18"/>
  <c r="AH53" i="18" s="1"/>
  <c r="X53" i="18"/>
  <c r="Y53" i="18" s="1"/>
  <c r="C53" i="18"/>
  <c r="D53" i="18" s="1"/>
  <c r="AG53" i="26"/>
  <c r="AH53" i="26" s="1"/>
  <c r="U53" i="25"/>
  <c r="V53" i="25" s="1"/>
  <c r="F53" i="25"/>
  <c r="G53" i="25" s="1"/>
  <c r="AJ53" i="24"/>
  <c r="AK53" i="24" s="1"/>
  <c r="AD53" i="24"/>
  <c r="AE53" i="24" s="1"/>
  <c r="X53" i="24"/>
  <c r="Y53" i="24" s="1"/>
  <c r="R53" i="24"/>
  <c r="S53" i="24" s="1"/>
  <c r="L53" i="24"/>
  <c r="M53" i="24" s="1"/>
  <c r="F53" i="24"/>
  <c r="G53" i="24" s="1"/>
  <c r="AD53" i="22"/>
  <c r="AE53" i="22" s="1"/>
  <c r="U53" i="22"/>
  <c r="V53" i="22" s="1"/>
  <c r="I53" i="22"/>
  <c r="J53" i="22" s="1"/>
  <c r="AG53" i="21"/>
  <c r="AH53" i="21" s="1"/>
  <c r="X53" i="21"/>
  <c r="Y53" i="21" s="1"/>
  <c r="C53" i="21"/>
  <c r="D53" i="21" s="1"/>
  <c r="X53" i="20"/>
  <c r="Y53" i="20" s="1"/>
  <c r="O53" i="20"/>
  <c r="P53" i="20" s="1"/>
  <c r="AA53" i="19"/>
  <c r="AB53" i="19" s="1"/>
  <c r="R53" i="19"/>
  <c r="S53" i="19" s="1"/>
  <c r="C53" i="19"/>
  <c r="D53" i="19" s="1"/>
  <c r="AD53" i="18"/>
  <c r="AE53" i="18" s="1"/>
  <c r="U53" i="18"/>
  <c r="V53" i="18" s="1"/>
  <c r="L53" i="18"/>
  <c r="M53" i="18" s="1"/>
  <c r="O53" i="25"/>
  <c r="P53" i="25" s="1"/>
  <c r="R53" i="26"/>
  <c r="S53" i="26" s="1"/>
  <c r="AD53" i="25"/>
  <c r="AE53" i="25" s="1"/>
  <c r="AG53" i="24"/>
  <c r="AH53" i="24" s="1"/>
  <c r="AA53" i="24"/>
  <c r="AB53" i="24" s="1"/>
  <c r="U53" i="24"/>
  <c r="V53" i="24" s="1"/>
  <c r="O53" i="24"/>
  <c r="P53" i="24" s="1"/>
  <c r="I53" i="24"/>
  <c r="J53" i="24" s="1"/>
  <c r="C53" i="24"/>
  <c r="D53" i="24" s="1"/>
  <c r="AJ53" i="22"/>
  <c r="AK53" i="22" s="1"/>
  <c r="X53" i="22"/>
  <c r="Y53" i="22" s="1"/>
  <c r="O53" i="22"/>
  <c r="P53" i="22" s="1"/>
  <c r="C53" i="22"/>
  <c r="D53" i="22" s="1"/>
  <c r="AD53" i="21"/>
  <c r="AE53" i="21" s="1"/>
  <c r="R53" i="21"/>
  <c r="S53" i="21" s="1"/>
  <c r="I53" i="21"/>
  <c r="J53" i="21" s="1"/>
  <c r="AJ53" i="20"/>
  <c r="AK53" i="20" s="1"/>
  <c r="AA53" i="20"/>
  <c r="AB53" i="20" s="1"/>
  <c r="L53" i="20"/>
  <c r="M53" i="20" s="1"/>
  <c r="C53" i="20"/>
  <c r="D53" i="20" s="1"/>
  <c r="AD53" i="19"/>
  <c r="AE53" i="19" s="1"/>
  <c r="O53" i="19"/>
  <c r="P53" i="19" s="1"/>
  <c r="F53" i="19"/>
  <c r="G53" i="19" s="1"/>
  <c r="F53" i="22"/>
  <c r="G53" i="22" s="1"/>
  <c r="I53" i="19"/>
  <c r="J53" i="19" s="1"/>
  <c r="AJ53" i="18"/>
  <c r="AK53" i="18" s="1"/>
  <c r="O53" i="18"/>
  <c r="P53" i="18" s="1"/>
  <c r="X53" i="17"/>
  <c r="Y53" i="17" s="1"/>
  <c r="O53" i="17"/>
  <c r="P53" i="17" s="1"/>
  <c r="AG53" i="16"/>
  <c r="AH53" i="16" s="1"/>
  <c r="L53" i="16"/>
  <c r="M53" i="16" s="1"/>
  <c r="R53" i="15"/>
  <c r="S53" i="15" s="1"/>
  <c r="I53" i="15"/>
  <c r="J53" i="15" s="1"/>
  <c r="AJ53" i="13"/>
  <c r="AK53" i="13" s="1"/>
  <c r="X53" i="13"/>
  <c r="Y53" i="13" s="1"/>
  <c r="L53" i="13"/>
  <c r="M53" i="13" s="1"/>
  <c r="AG53" i="12"/>
  <c r="AH53" i="12" s="1"/>
  <c r="AA53" i="12"/>
  <c r="AB53" i="12" s="1"/>
  <c r="U53" i="12"/>
  <c r="V53" i="12" s="1"/>
  <c r="O53" i="12"/>
  <c r="P53" i="12" s="1"/>
  <c r="I53" i="12"/>
  <c r="J53" i="12" s="1"/>
  <c r="C53" i="12"/>
  <c r="D53" i="12" s="1"/>
  <c r="AG53" i="10"/>
  <c r="AH53" i="10" s="1"/>
  <c r="U53" i="10"/>
  <c r="V53" i="10" s="1"/>
  <c r="I53" i="10"/>
  <c r="J53" i="10" s="1"/>
  <c r="AD53" i="12"/>
  <c r="AE53" i="12" s="1"/>
  <c r="L53" i="12"/>
  <c r="M53" i="12" s="1"/>
  <c r="AA53" i="10"/>
  <c r="AB53" i="10" s="1"/>
  <c r="C53" i="10"/>
  <c r="D53" i="10" s="1"/>
  <c r="U53" i="21"/>
  <c r="V53" i="21" s="1"/>
  <c r="F53" i="20"/>
  <c r="G53" i="20" s="1"/>
  <c r="AG53" i="19"/>
  <c r="AH53" i="19" s="1"/>
  <c r="AA53" i="18"/>
  <c r="AB53" i="18" s="1"/>
  <c r="I53" i="18"/>
  <c r="J53" i="18" s="1"/>
  <c r="AD53" i="17"/>
  <c r="AE53" i="17" s="1"/>
  <c r="U53" i="17"/>
  <c r="V53" i="17" s="1"/>
  <c r="F53" i="17"/>
  <c r="G53" i="17" s="1"/>
  <c r="AD53" i="16"/>
  <c r="AE53" i="16" s="1"/>
  <c r="U53" i="16"/>
  <c r="V53" i="16" s="1"/>
  <c r="I53" i="16"/>
  <c r="J53" i="16" s="1"/>
  <c r="AJ53" i="15"/>
  <c r="AK53" i="15" s="1"/>
  <c r="AA53" i="15"/>
  <c r="AB53" i="15" s="1"/>
  <c r="O53" i="15"/>
  <c r="P53" i="15" s="1"/>
  <c r="F53" i="15"/>
  <c r="G53" i="15" s="1"/>
  <c r="AG53" i="13"/>
  <c r="AH53" i="13" s="1"/>
  <c r="U53" i="13"/>
  <c r="V53" i="13" s="1"/>
  <c r="I53" i="13"/>
  <c r="J53" i="13" s="1"/>
  <c r="AJ54" i="11"/>
  <c r="AK54" i="11" s="1"/>
  <c r="AD54" i="11"/>
  <c r="AE54" i="11" s="1"/>
  <c r="X54" i="11"/>
  <c r="Y54" i="11" s="1"/>
  <c r="R54" i="11"/>
  <c r="S54" i="11" s="1"/>
  <c r="L54" i="11"/>
  <c r="M54" i="11" s="1"/>
  <c r="F54" i="11"/>
  <c r="G54" i="11" s="1"/>
  <c r="AD53" i="10"/>
  <c r="AE53" i="10" s="1"/>
  <c r="R53" i="10"/>
  <c r="S53" i="10" s="1"/>
  <c r="F53" i="10"/>
  <c r="G53" i="10" s="1"/>
  <c r="AG53" i="9"/>
  <c r="AH53" i="9" s="1"/>
  <c r="AA53" i="9"/>
  <c r="AB53" i="9" s="1"/>
  <c r="U53" i="9"/>
  <c r="V53" i="9" s="1"/>
  <c r="O53" i="9"/>
  <c r="P53" i="9" s="1"/>
  <c r="I53" i="9"/>
  <c r="J53" i="9" s="1"/>
  <c r="C53" i="9"/>
  <c r="D53" i="9" s="1"/>
  <c r="AJ53" i="12"/>
  <c r="AK53" i="12" s="1"/>
  <c r="R53" i="12"/>
  <c r="S53" i="12" s="1"/>
  <c r="O53" i="10"/>
  <c r="P53" i="10" s="1"/>
  <c r="AA53" i="22"/>
  <c r="AB53" i="22" s="1"/>
  <c r="L53" i="21"/>
  <c r="M53" i="21" s="1"/>
  <c r="AD53" i="20"/>
  <c r="AE53" i="20" s="1"/>
  <c r="X53" i="19"/>
  <c r="Y53" i="19" s="1"/>
  <c r="F53" i="18"/>
  <c r="G53" i="18" s="1"/>
  <c r="AJ53" i="17"/>
  <c r="AK53" i="17" s="1"/>
  <c r="AA53" i="17"/>
  <c r="AB53" i="17" s="1"/>
  <c r="L53" i="17"/>
  <c r="M53" i="17" s="1"/>
  <c r="C53" i="17"/>
  <c r="D53" i="17" s="1"/>
  <c r="AA53" i="16"/>
  <c r="AB53" i="16" s="1"/>
  <c r="R53" i="16"/>
  <c r="S53" i="16" s="1"/>
  <c r="F53" i="16"/>
  <c r="G53" i="16" s="1"/>
  <c r="AG53" i="15"/>
  <c r="AH53" i="15" s="1"/>
  <c r="X53" i="15"/>
  <c r="Y53" i="15" s="1"/>
  <c r="L53" i="15"/>
  <c r="M53" i="15" s="1"/>
  <c r="AD53" i="13"/>
  <c r="AE53" i="13" s="1"/>
  <c r="R53" i="13"/>
  <c r="S53" i="13" s="1"/>
  <c r="F53" i="13"/>
  <c r="G53" i="13" s="1"/>
  <c r="X53" i="12"/>
  <c r="Y53" i="12" s="1"/>
  <c r="F53" i="12"/>
  <c r="G53" i="12" s="1"/>
  <c r="O53" i="16"/>
  <c r="P53" i="16" s="1"/>
  <c r="AD53" i="15"/>
  <c r="AE53" i="15" s="1"/>
  <c r="AG54" i="11"/>
  <c r="AH54" i="11" s="1"/>
  <c r="I54" i="11"/>
  <c r="J54" i="11" s="1"/>
  <c r="L53" i="10"/>
  <c r="M53" i="10" s="1"/>
  <c r="X53" i="10"/>
  <c r="Y53" i="10" s="1"/>
  <c r="L53" i="9"/>
  <c r="M53" i="9" s="1"/>
  <c r="R53" i="22"/>
  <c r="S53" i="22" s="1"/>
  <c r="R53" i="17"/>
  <c r="S53" i="17" s="1"/>
  <c r="C53" i="16"/>
  <c r="D53" i="16" s="1"/>
  <c r="U53" i="15"/>
  <c r="V53" i="15" s="1"/>
  <c r="AA53" i="13"/>
  <c r="AB53" i="13" s="1"/>
  <c r="AA54" i="11"/>
  <c r="AB54" i="11" s="1"/>
  <c r="C54" i="11"/>
  <c r="D54" i="11" s="1"/>
  <c r="AD53" i="9"/>
  <c r="AE53" i="9" s="1"/>
  <c r="R53" i="9"/>
  <c r="S53" i="9" s="1"/>
  <c r="F53" i="9"/>
  <c r="G53" i="9" s="1"/>
  <c r="R53" i="18"/>
  <c r="S53" i="18" s="1"/>
  <c r="X53" i="16"/>
  <c r="Y53" i="16" s="1"/>
  <c r="C53" i="15"/>
  <c r="D53" i="15" s="1"/>
  <c r="C53" i="13"/>
  <c r="D53" i="13" s="1"/>
  <c r="O54" i="11"/>
  <c r="P54" i="11" s="1"/>
  <c r="X53" i="9"/>
  <c r="Y53" i="9" s="1"/>
  <c r="U53" i="20"/>
  <c r="V53" i="20" s="1"/>
  <c r="I53" i="17"/>
  <c r="J53" i="17" s="1"/>
  <c r="AJ53" i="16"/>
  <c r="AK53" i="16" s="1"/>
  <c r="O53" i="13"/>
  <c r="P53" i="13" s="1"/>
  <c r="U54" i="11"/>
  <c r="V54" i="11" s="1"/>
  <c r="AJ53" i="10"/>
  <c r="AK53" i="10" s="1"/>
  <c r="AG53" i="17"/>
  <c r="AH53" i="17" s="1"/>
  <c r="AJ53" i="9"/>
  <c r="AK53" i="9" s="1"/>
  <c r="AJ47" i="6"/>
  <c r="AK47" i="6" s="1"/>
  <c r="AA47" i="6"/>
  <c r="AB47" i="6" s="1"/>
  <c r="R47" i="6"/>
  <c r="S47" i="6" s="1"/>
  <c r="F47" i="6"/>
  <c r="G47" i="6" s="1"/>
  <c r="AD47" i="6"/>
  <c r="AE47" i="6" s="1"/>
  <c r="L47" i="6"/>
  <c r="M47" i="6" s="1"/>
  <c r="C47" i="6"/>
  <c r="D47" i="6" s="1"/>
  <c r="AG47" i="6"/>
  <c r="AH47" i="6" s="1"/>
  <c r="O47" i="6"/>
  <c r="P47" i="6" s="1"/>
  <c r="I47" i="6"/>
  <c r="J47" i="6" s="1"/>
  <c r="X47" i="6"/>
  <c r="Y47" i="6" s="1"/>
  <c r="U47" i="6"/>
  <c r="V47" i="6" s="1"/>
  <c r="AD54" i="6"/>
  <c r="AE54" i="6" s="1"/>
  <c r="R54" i="6"/>
  <c r="S54" i="6" s="1"/>
  <c r="C54" i="6"/>
  <c r="D54" i="6" s="1"/>
  <c r="X54" i="6"/>
  <c r="Y54" i="6" s="1"/>
  <c r="O54" i="6"/>
  <c r="P54" i="6" s="1"/>
  <c r="F54" i="6"/>
  <c r="G54" i="6" s="1"/>
  <c r="AG54" i="6"/>
  <c r="AH54" i="6" s="1"/>
  <c r="L54" i="6"/>
  <c r="M54" i="6" s="1"/>
  <c r="AA54" i="6"/>
  <c r="AB54" i="6" s="1"/>
  <c r="I54" i="6"/>
  <c r="J54" i="6" s="1"/>
  <c r="U54" i="6"/>
  <c r="V54" i="6" s="1"/>
  <c r="AJ54" i="6"/>
  <c r="AK54" i="6" s="1"/>
  <c r="AJ72" i="6"/>
  <c r="AK72" i="6" s="1"/>
  <c r="AA72" i="6"/>
  <c r="AB72" i="6" s="1"/>
  <c r="R72" i="6"/>
  <c r="S72" i="6" s="1"/>
  <c r="I72" i="6"/>
  <c r="J72" i="6" s="1"/>
  <c r="AG72" i="6"/>
  <c r="AH72" i="6" s="1"/>
  <c r="L72" i="6"/>
  <c r="M72" i="6" s="1"/>
  <c r="C72" i="6"/>
  <c r="D72" i="6" s="1"/>
  <c r="AD72" i="6"/>
  <c r="AE72" i="6" s="1"/>
  <c r="X72" i="6"/>
  <c r="Y72" i="6" s="1"/>
  <c r="F72" i="6"/>
  <c r="G72" i="6" s="1"/>
  <c r="U72" i="6"/>
  <c r="V72" i="6" s="1"/>
  <c r="O72" i="6"/>
  <c r="P72" i="6" s="1"/>
  <c r="U53" i="6"/>
  <c r="V53" i="6" s="1"/>
  <c r="L53" i="6"/>
  <c r="M53" i="6" s="1"/>
  <c r="C53" i="6"/>
  <c r="D53" i="6" s="1"/>
  <c r="AG53" i="6"/>
  <c r="AH53" i="6" s="1"/>
  <c r="X53" i="6"/>
  <c r="Y53" i="6" s="1"/>
  <c r="F53" i="6"/>
  <c r="G53" i="6" s="1"/>
  <c r="AD53" i="6"/>
  <c r="AE53" i="6" s="1"/>
  <c r="O53" i="6"/>
  <c r="P53" i="6" s="1"/>
  <c r="AA53" i="6"/>
  <c r="AB53" i="6" s="1"/>
  <c r="I53" i="6"/>
  <c r="J53" i="6" s="1"/>
  <c r="AJ53" i="6"/>
  <c r="AK53" i="6" s="1"/>
  <c r="R53" i="6"/>
  <c r="S53" i="6" s="1"/>
  <c r="AA62" i="6"/>
  <c r="AB62" i="6" s="1"/>
  <c r="O62" i="6"/>
  <c r="P62" i="6" s="1"/>
  <c r="C62" i="6"/>
  <c r="D62" i="6" s="1"/>
  <c r="AG62" i="6"/>
  <c r="AH62" i="6" s="1"/>
  <c r="U62" i="6"/>
  <c r="V62" i="6" s="1"/>
  <c r="I62" i="6"/>
  <c r="J62" i="6" s="1"/>
  <c r="AD62" i="6"/>
  <c r="AE62" i="6" s="1"/>
  <c r="F62" i="6"/>
  <c r="G62" i="6" s="1"/>
  <c r="X62" i="6"/>
  <c r="Y62" i="6" s="1"/>
  <c r="R62" i="6"/>
  <c r="S62" i="6" s="1"/>
  <c r="AJ62" i="6"/>
  <c r="AK62" i="6" s="1"/>
  <c r="L62" i="6"/>
  <c r="M62" i="6" s="1"/>
  <c r="AD55" i="6"/>
  <c r="AE55" i="6" s="1"/>
  <c r="L55" i="6"/>
  <c r="M55" i="6" s="1"/>
  <c r="C55" i="6"/>
  <c r="D55" i="6" s="1"/>
  <c r="AJ55" i="6"/>
  <c r="AK55" i="6" s="1"/>
  <c r="AA55" i="6"/>
  <c r="AB55" i="6" s="1"/>
  <c r="R55" i="6"/>
  <c r="S55" i="6" s="1"/>
  <c r="F55" i="6"/>
  <c r="G55" i="6" s="1"/>
  <c r="AG55" i="6"/>
  <c r="AH55" i="6" s="1"/>
  <c r="O55" i="6"/>
  <c r="P55" i="6" s="1"/>
  <c r="I55" i="6"/>
  <c r="J55" i="6" s="1"/>
  <c r="X55" i="6"/>
  <c r="Y55" i="6" s="1"/>
  <c r="U55" i="6"/>
  <c r="V55" i="6" s="1"/>
  <c r="AA48" i="6"/>
  <c r="AB48" i="6" s="1"/>
  <c r="I48" i="6"/>
  <c r="J48" i="6" s="1"/>
  <c r="AD48" i="6"/>
  <c r="AE48" i="6" s="1"/>
  <c r="U48" i="6"/>
  <c r="V48" i="6" s="1"/>
  <c r="L48" i="6"/>
  <c r="M48" i="6" s="1"/>
  <c r="AG48" i="6"/>
  <c r="AH48" i="6" s="1"/>
  <c r="O48" i="6"/>
  <c r="P48" i="6" s="1"/>
  <c r="X48" i="6"/>
  <c r="Y48" i="6" s="1"/>
  <c r="F48" i="6"/>
  <c r="G48" i="6" s="1"/>
  <c r="AJ48" i="6"/>
  <c r="AK48" i="6" s="1"/>
  <c r="R48" i="6"/>
  <c r="S48" i="6" s="1"/>
  <c r="C48" i="6"/>
  <c r="D48" i="6" s="1"/>
  <c r="AA63" i="6"/>
  <c r="AB63" i="6" s="1"/>
  <c r="O63" i="6"/>
  <c r="P63" i="6" s="1"/>
  <c r="C63" i="6"/>
  <c r="D63" i="6" s="1"/>
  <c r="AG63" i="6"/>
  <c r="AH63" i="6" s="1"/>
  <c r="U63" i="6"/>
  <c r="V63" i="6" s="1"/>
  <c r="I63" i="6"/>
  <c r="J63" i="6" s="1"/>
  <c r="R63" i="6"/>
  <c r="S63" i="6" s="1"/>
  <c r="AJ63" i="6"/>
  <c r="AK63" i="6" s="1"/>
  <c r="L63" i="6"/>
  <c r="M63" i="6" s="1"/>
  <c r="AD63" i="6"/>
  <c r="AE63" i="6" s="1"/>
  <c r="F63" i="6"/>
  <c r="G63" i="6" s="1"/>
  <c r="X63" i="6"/>
  <c r="Y63" i="6" s="1"/>
  <c r="X71" i="6"/>
  <c r="Y71" i="6" s="1"/>
  <c r="O71" i="6"/>
  <c r="P71" i="6" s="1"/>
  <c r="F71" i="6"/>
  <c r="G71" i="6" s="1"/>
  <c r="AD71" i="6"/>
  <c r="AE71" i="6" s="1"/>
  <c r="U71" i="6"/>
  <c r="V71" i="6" s="1"/>
  <c r="AA71" i="6"/>
  <c r="AB71" i="6" s="1"/>
  <c r="I71" i="6"/>
  <c r="J71" i="6" s="1"/>
  <c r="C71" i="6"/>
  <c r="D71" i="6" s="1"/>
  <c r="AJ71" i="6"/>
  <c r="AK71" i="6" s="1"/>
  <c r="R71" i="6"/>
  <c r="S71" i="6" s="1"/>
  <c r="AG71" i="6"/>
  <c r="AH71" i="6" s="1"/>
  <c r="L71" i="6"/>
  <c r="M71" i="6" s="1"/>
  <c r="AG70" i="6"/>
  <c r="AH70" i="6" s="1"/>
  <c r="L70" i="6"/>
  <c r="M70" i="6" s="1"/>
  <c r="C70" i="6"/>
  <c r="D70" i="6" s="1"/>
  <c r="AJ70" i="6"/>
  <c r="AK70" i="6" s="1"/>
  <c r="AA70" i="6"/>
  <c r="AB70" i="6" s="1"/>
  <c r="R70" i="6"/>
  <c r="S70" i="6" s="1"/>
  <c r="I70" i="6"/>
  <c r="J70" i="6" s="1"/>
  <c r="X70" i="6"/>
  <c r="Y70" i="6" s="1"/>
  <c r="F70" i="6"/>
  <c r="G70" i="6" s="1"/>
  <c r="U70" i="6"/>
  <c r="V70" i="6" s="1"/>
  <c r="O70" i="6"/>
  <c r="P70" i="6" s="1"/>
  <c r="AD70" i="6"/>
  <c r="AE70" i="6" s="1"/>
  <c r="AJ49" i="6"/>
  <c r="AK49" i="6" s="1"/>
  <c r="AA49" i="6"/>
  <c r="AB49" i="6" s="1"/>
  <c r="R49" i="6"/>
  <c r="S49" i="6" s="1"/>
  <c r="F49" i="6"/>
  <c r="G49" i="6" s="1"/>
  <c r="AD49" i="6"/>
  <c r="AE49" i="6" s="1"/>
  <c r="L49" i="6"/>
  <c r="M49" i="6" s="1"/>
  <c r="C49" i="6"/>
  <c r="D49" i="6" s="1"/>
  <c r="AG49" i="6"/>
  <c r="AH49" i="6" s="1"/>
  <c r="O49" i="6"/>
  <c r="P49" i="6" s="1"/>
  <c r="I49" i="6"/>
  <c r="J49" i="6" s="1"/>
  <c r="X49" i="6"/>
  <c r="Y49" i="6" s="1"/>
  <c r="U49" i="6"/>
  <c r="V49" i="6" s="1"/>
  <c r="AA64" i="6"/>
  <c r="AB64" i="6" s="1"/>
  <c r="O64" i="6"/>
  <c r="P64" i="6" s="1"/>
  <c r="C64" i="6"/>
  <c r="D64" i="6" s="1"/>
  <c r="AG64" i="6"/>
  <c r="AH64" i="6" s="1"/>
  <c r="U64" i="6"/>
  <c r="V64" i="6" s="1"/>
  <c r="I64" i="6"/>
  <c r="J64" i="6" s="1"/>
  <c r="AD64" i="6"/>
  <c r="AE64" i="6" s="1"/>
  <c r="F64" i="6"/>
  <c r="G64" i="6" s="1"/>
  <c r="X64" i="6"/>
  <c r="Y64" i="6" s="1"/>
  <c r="R64" i="6"/>
  <c r="S64" i="6" s="1"/>
  <c r="AJ64" i="6"/>
  <c r="AK64" i="6" s="1"/>
  <c r="L64" i="6"/>
  <c r="M64" i="6" s="1"/>
  <c r="AJ92" i="6"/>
  <c r="AK92" i="6" s="1"/>
  <c r="AK93" i="6" s="1"/>
  <c r="D26" i="4" s="1"/>
  <c r="FT56" i="4" s="1"/>
  <c r="AG92" i="6"/>
  <c r="AH92" i="6" s="1"/>
  <c r="AH93" i="6" s="1"/>
  <c r="D11" i="4" s="1"/>
  <c r="FT41" i="4" s="1"/>
  <c r="X92" i="6"/>
  <c r="Y92" i="6" s="1"/>
  <c r="Y93" i="6" s="1"/>
  <c r="L92" i="6"/>
  <c r="M92" i="6" s="1"/>
  <c r="M93" i="6" s="1"/>
  <c r="C92" i="6"/>
  <c r="D92" i="6" s="1"/>
  <c r="D93" i="6" s="1"/>
  <c r="U92" i="6"/>
  <c r="V92" i="6" s="1"/>
  <c r="V93" i="6" s="1"/>
  <c r="AD92" i="6"/>
  <c r="AE92" i="6" s="1"/>
  <c r="AE93" i="6" s="1"/>
  <c r="R92" i="6"/>
  <c r="S92" i="6" s="1"/>
  <c r="S93" i="6" s="1"/>
  <c r="I92" i="6"/>
  <c r="J92" i="6" s="1"/>
  <c r="J93" i="6" s="1"/>
  <c r="AA92" i="6"/>
  <c r="AB92" i="6" s="1"/>
  <c r="AB93" i="6" s="1"/>
  <c r="O92" i="6"/>
  <c r="P92" i="6" s="1"/>
  <c r="P93" i="6" s="1"/>
  <c r="F92" i="6"/>
  <c r="G92" i="6" s="1"/>
  <c r="G93" i="6" s="1"/>
  <c r="AK73" i="9" l="1"/>
  <c r="H24" i="4" s="1"/>
  <c r="M73" i="22"/>
  <c r="P73" i="21"/>
  <c r="S73" i="9"/>
  <c r="AB74" i="11"/>
  <c r="J73" i="19"/>
  <c r="J74" i="11"/>
  <c r="AB9" i="4"/>
  <c r="AC9" i="4" s="1"/>
  <c r="AC10" i="4" s="1"/>
  <c r="AC11" i="4" s="1"/>
  <c r="AC14" i="4" s="1"/>
  <c r="AC21" i="4" s="1"/>
  <c r="AC22" i="4" s="1"/>
  <c r="AC23" i="4" s="1"/>
  <c r="AK73" i="18"/>
  <c r="AR24" i="4" s="1"/>
  <c r="AE73" i="13"/>
  <c r="V73" i="16"/>
  <c r="J73" i="18"/>
  <c r="Y73" i="21"/>
  <c r="J73" i="9"/>
  <c r="AH73" i="9"/>
  <c r="H9" i="4" s="1"/>
  <c r="I9" i="4" s="1"/>
  <c r="I10" i="4" s="1"/>
  <c r="I11" i="4" s="1"/>
  <c r="I14" i="4" s="1"/>
  <c r="I21" i="4" s="1"/>
  <c r="I23" i="4" s="1"/>
  <c r="G74" i="11"/>
  <c r="AE74" i="11"/>
  <c r="AE73" i="12"/>
  <c r="V73" i="15"/>
  <c r="AE73" i="16"/>
  <c r="V73" i="18"/>
  <c r="AK73" i="21"/>
  <c r="BD24" i="4" s="1"/>
  <c r="AK73" i="12"/>
  <c r="J73" i="12"/>
  <c r="Y73" i="13"/>
  <c r="AH73" i="15"/>
  <c r="AF9" i="4" s="1"/>
  <c r="AG9" i="4" s="1"/>
  <c r="AG10" i="4" s="1"/>
  <c r="AG11" i="4" s="1"/>
  <c r="AG14" i="4" s="1"/>
  <c r="D73" i="17"/>
  <c r="Y73" i="18"/>
  <c r="G73" i="21"/>
  <c r="P73" i="19"/>
  <c r="AK73" i="20"/>
  <c r="AZ24" i="4" s="1"/>
  <c r="J73" i="22"/>
  <c r="P73" i="24"/>
  <c r="G73" i="25"/>
  <c r="AB73" i="19"/>
  <c r="J73" i="21"/>
  <c r="V73" i="22"/>
  <c r="BL9" i="4"/>
  <c r="BM9" i="4" s="1"/>
  <c r="BM10" i="4" s="1"/>
  <c r="BM11" i="4" s="1"/>
  <c r="BM14" i="4" s="1"/>
  <c r="BM21" i="4" s="1"/>
  <c r="BM22" i="4" s="1"/>
  <c r="BM23" i="4" s="1"/>
  <c r="Y73" i="24"/>
  <c r="M73" i="26"/>
  <c r="S73" i="20"/>
  <c r="P73" i="22"/>
  <c r="D73" i="28"/>
  <c r="G73" i="29"/>
  <c r="AE73" i="29"/>
  <c r="AE73" i="30"/>
  <c r="D73" i="26"/>
  <c r="J73" i="27"/>
  <c r="AH73" i="27"/>
  <c r="CB9" i="4" s="1"/>
  <c r="CC9" i="4" s="1"/>
  <c r="CC10" i="4" s="1"/>
  <c r="CC11" i="4" s="1"/>
  <c r="CC14" i="4" s="1"/>
  <c r="CC21" i="4" s="1"/>
  <c r="CC23" i="4" s="1"/>
  <c r="D73" i="30"/>
  <c r="D73" i="25"/>
  <c r="G73" i="26"/>
  <c r="Y73" i="28"/>
  <c r="V73" i="29"/>
  <c r="P73" i="30"/>
  <c r="S73" i="26"/>
  <c r="S73" i="27"/>
  <c r="J73" i="28"/>
  <c r="S73" i="30"/>
  <c r="Y73" i="31"/>
  <c r="V73" i="32"/>
  <c r="P73" i="33"/>
  <c r="J73" i="33"/>
  <c r="M73" i="31"/>
  <c r="M73" i="32"/>
  <c r="AK73" i="32"/>
  <c r="CV24" i="4" s="1"/>
  <c r="P73" i="34"/>
  <c r="AE73" i="31"/>
  <c r="Y73" i="34"/>
  <c r="AK73" i="34"/>
  <c r="DD24" i="4" s="1"/>
  <c r="AH73" i="35"/>
  <c r="DH9" i="4" s="1"/>
  <c r="DI9" i="4" s="1"/>
  <c r="DI10" i="4" s="1"/>
  <c r="DI11" i="4" s="1"/>
  <c r="DI14" i="4" s="1"/>
  <c r="AH73" i="37"/>
  <c r="DP9" i="4" s="1"/>
  <c r="DQ9" i="4" s="1"/>
  <c r="DQ10" i="4" s="1"/>
  <c r="DQ11" i="4" s="1"/>
  <c r="DQ14" i="4" s="1"/>
  <c r="DQ21" i="4" s="1"/>
  <c r="DQ23" i="4" s="1"/>
  <c r="AB73" i="35"/>
  <c r="S73" i="36"/>
  <c r="P73" i="37"/>
  <c r="S73" i="37"/>
  <c r="D73" i="35"/>
  <c r="J73" i="36"/>
  <c r="AH73" i="36"/>
  <c r="DL9" i="4" s="1"/>
  <c r="DM9" i="4" s="1"/>
  <c r="DM10" i="4" s="1"/>
  <c r="DM11" i="4" s="1"/>
  <c r="DM14" i="4" s="1"/>
  <c r="DM21" i="4" s="1"/>
  <c r="DM23" i="4" s="1"/>
  <c r="M73" i="38"/>
  <c r="AB73" i="40"/>
  <c r="P73" i="38"/>
  <c r="J73" i="39"/>
  <c r="AH73" i="39"/>
  <c r="DX9" i="4" s="1"/>
  <c r="DY9" i="4" s="1"/>
  <c r="DY10" i="4" s="1"/>
  <c r="DY11" i="4" s="1"/>
  <c r="DY14" i="4" s="1"/>
  <c r="DY21" i="4" s="1"/>
  <c r="DY22" i="4" s="1"/>
  <c r="DY23" i="4" s="1"/>
  <c r="Y73" i="41"/>
  <c r="G73" i="40"/>
  <c r="AE73" i="41"/>
  <c r="AE73" i="38"/>
  <c r="Y73" i="39"/>
  <c r="Y73" i="40"/>
  <c r="P73" i="42"/>
  <c r="Y73" i="43"/>
  <c r="S73" i="42"/>
  <c r="P73" i="41"/>
  <c r="J73" i="42"/>
  <c r="J73" i="43"/>
  <c r="AH73" i="43"/>
  <c r="EN9" i="4" s="1"/>
  <c r="EO9" i="4" s="1"/>
  <c r="EO10" i="4" s="1"/>
  <c r="EO11" i="4" s="1"/>
  <c r="EO14" i="4" s="1"/>
  <c r="EO21" i="4" s="1"/>
  <c r="EO23" i="4" s="1"/>
  <c r="J73" i="44"/>
  <c r="M73" i="45"/>
  <c r="AK73" i="44"/>
  <c r="ER24" i="4" s="1"/>
  <c r="AH73" i="45"/>
  <c r="EV9" i="4" s="1"/>
  <c r="EW9" i="4" s="1"/>
  <c r="EW10" i="4" s="1"/>
  <c r="EW11" i="4" s="1"/>
  <c r="EW14" i="4" s="1"/>
  <c r="S73" i="45"/>
  <c r="S73" i="44"/>
  <c r="Y73" i="46"/>
  <c r="S73" i="46"/>
  <c r="D73" i="46"/>
  <c r="P73" i="47"/>
  <c r="AE73" i="46"/>
  <c r="Y73" i="47"/>
  <c r="AK73" i="47"/>
  <c r="FD24" i="4" s="1"/>
  <c r="V73" i="47"/>
  <c r="P73" i="48"/>
  <c r="J73" i="40"/>
  <c r="P74" i="11"/>
  <c r="M73" i="10"/>
  <c r="G73" i="16"/>
  <c r="Y73" i="9"/>
  <c r="P73" i="17"/>
  <c r="AE73" i="9"/>
  <c r="D73" i="12"/>
  <c r="AB73" i="15"/>
  <c r="D73" i="20"/>
  <c r="AH74" i="11"/>
  <c r="P9" i="4" s="1"/>
  <c r="Q9" i="4" s="1"/>
  <c r="Q10" i="4" s="1"/>
  <c r="Q11" i="4" s="1"/>
  <c r="Q14" i="4" s="1"/>
  <c r="AK73" i="15"/>
  <c r="AF24" i="4" s="1"/>
  <c r="D73" i="10"/>
  <c r="J73" i="15"/>
  <c r="J73" i="17"/>
  <c r="S73" i="18"/>
  <c r="AB73" i="10"/>
  <c r="P73" i="9"/>
  <c r="G73" i="10"/>
  <c r="M74" i="11"/>
  <c r="AK74" i="11"/>
  <c r="J73" i="13"/>
  <c r="AB24" i="4"/>
  <c r="AE73" i="15"/>
  <c r="M73" i="17"/>
  <c r="AE73" i="18"/>
  <c r="AB73" i="22"/>
  <c r="J73" i="10"/>
  <c r="Y73" i="12"/>
  <c r="AK73" i="13"/>
  <c r="X24" i="4" s="1"/>
  <c r="P73" i="16"/>
  <c r="V73" i="17"/>
  <c r="AH73" i="18"/>
  <c r="AR9" i="4" s="1"/>
  <c r="AS9" i="4" s="1"/>
  <c r="AS10" i="4" s="1"/>
  <c r="AS11" i="4" s="1"/>
  <c r="AS14" i="4" s="1"/>
  <c r="AS21" i="4" s="1"/>
  <c r="AS23" i="4" s="1"/>
  <c r="D73" i="22"/>
  <c r="AE73" i="19"/>
  <c r="D73" i="21"/>
  <c r="S73" i="22"/>
  <c r="V73" i="24"/>
  <c r="V73" i="25"/>
  <c r="Y73" i="25"/>
  <c r="G73" i="20"/>
  <c r="S73" i="21"/>
  <c r="AE73" i="22"/>
  <c r="G73" i="24"/>
  <c r="AE73" i="24"/>
  <c r="M73" i="19"/>
  <c r="AH73" i="20"/>
  <c r="AZ9" i="4" s="1"/>
  <c r="BA9" i="4" s="1"/>
  <c r="BA10" i="4" s="1"/>
  <c r="BA11" i="4" s="1"/>
  <c r="BA14" i="4" s="1"/>
  <c r="BA21" i="4" s="1"/>
  <c r="Y73" i="22"/>
  <c r="BL24" i="4"/>
  <c r="M73" i="28"/>
  <c r="M73" i="29"/>
  <c r="AK73" i="29"/>
  <c r="CJ24" i="4" s="1"/>
  <c r="J73" i="25"/>
  <c r="Y73" i="26"/>
  <c r="P73" i="27"/>
  <c r="G73" i="28"/>
  <c r="Y73" i="30"/>
  <c r="M73" i="25"/>
  <c r="P73" i="26"/>
  <c r="D73" i="29"/>
  <c r="AB73" i="29"/>
  <c r="AK73" i="30"/>
  <c r="CN24" i="4" s="1"/>
  <c r="AE73" i="26"/>
  <c r="Y73" i="27"/>
  <c r="S73" i="28"/>
  <c r="AB73" i="30"/>
  <c r="D73" i="32"/>
  <c r="AB73" i="32"/>
  <c r="AB73" i="33"/>
  <c r="S73" i="33"/>
  <c r="AB73" i="31"/>
  <c r="S73" i="32"/>
  <c r="M73" i="33"/>
  <c r="J73" i="35"/>
  <c r="D73" i="33"/>
  <c r="D73" i="34"/>
  <c r="G73" i="35"/>
  <c r="D73" i="37"/>
  <c r="V73" i="34"/>
  <c r="AK73" i="35"/>
  <c r="DH24" i="4" s="1"/>
  <c r="Y73" i="36"/>
  <c r="AB73" i="37"/>
  <c r="J73" i="34"/>
  <c r="M73" i="35"/>
  <c r="P73" i="36"/>
  <c r="J73" i="37"/>
  <c r="AH73" i="38"/>
  <c r="DT9" i="4" s="1"/>
  <c r="DU9" i="4" s="1"/>
  <c r="DU10" i="4" s="1"/>
  <c r="DU11" i="4" s="1"/>
  <c r="DU14" i="4" s="1"/>
  <c r="S73" i="41"/>
  <c r="Y73" i="38"/>
  <c r="P73" i="39"/>
  <c r="M73" i="40"/>
  <c r="G73" i="38"/>
  <c r="P73" i="40"/>
  <c r="D73" i="42"/>
  <c r="G73" i="39"/>
  <c r="AE73" i="39"/>
  <c r="AH73" i="40"/>
  <c r="EB9" i="4" s="1"/>
  <c r="EC9" i="4" s="1"/>
  <c r="EC10" i="4" s="1"/>
  <c r="EC11" i="4" s="1"/>
  <c r="EC14" i="4" s="1"/>
  <c r="EC21" i="4" s="1"/>
  <c r="EC22" i="4" s="1"/>
  <c r="EC23" i="4" s="1"/>
  <c r="G73" i="43"/>
  <c r="AE73" i="43"/>
  <c r="AE73" i="42"/>
  <c r="V73" i="41"/>
  <c r="V73" i="42"/>
  <c r="M73" i="42"/>
  <c r="V73" i="44"/>
  <c r="V73" i="45"/>
  <c r="G73" i="45"/>
  <c r="D73" i="44"/>
  <c r="AB73" i="45"/>
  <c r="AE73" i="44"/>
  <c r="J73" i="46"/>
  <c r="AH73" i="46"/>
  <c r="EZ9" i="4" s="1"/>
  <c r="FA9" i="4" s="1"/>
  <c r="FA10" i="4" s="1"/>
  <c r="FA11" i="4" s="1"/>
  <c r="FA14" i="4" s="1"/>
  <c r="FA21" i="4" s="1"/>
  <c r="FA23" i="4" s="1"/>
  <c r="M73" i="46"/>
  <c r="Y73" i="48"/>
  <c r="D73" i="47"/>
  <c r="J73" i="47"/>
  <c r="G73" i="48"/>
  <c r="AE73" i="47"/>
  <c r="V73" i="48"/>
  <c r="AH73" i="24"/>
  <c r="BP9" i="4" s="1"/>
  <c r="BQ9" i="4" s="1"/>
  <c r="BQ10" i="4" s="1"/>
  <c r="BQ11" i="4" s="1"/>
  <c r="BQ14" i="4" s="1"/>
  <c r="BQ21" i="4" s="1"/>
  <c r="BQ22" i="4" s="1"/>
  <c r="BQ23" i="4" s="1"/>
  <c r="G73" i="15"/>
  <c r="V74" i="11"/>
  <c r="Y73" i="17"/>
  <c r="S73" i="12"/>
  <c r="G73" i="18"/>
  <c r="Y73" i="10"/>
  <c r="D73" i="13"/>
  <c r="S73" i="16"/>
  <c r="M73" i="9"/>
  <c r="P73" i="13"/>
  <c r="AB73" i="16"/>
  <c r="G73" i="13"/>
  <c r="S73" i="15"/>
  <c r="S73" i="17"/>
  <c r="AB73" i="18"/>
  <c r="M73" i="12"/>
  <c r="V73" i="9"/>
  <c r="S73" i="10"/>
  <c r="S74" i="11"/>
  <c r="G73" i="12"/>
  <c r="V73" i="13"/>
  <c r="D73" i="15"/>
  <c r="D73" i="16"/>
  <c r="AB73" i="17"/>
  <c r="Y73" i="19"/>
  <c r="P73" i="10"/>
  <c r="V73" i="10"/>
  <c r="AH73" i="12"/>
  <c r="T9" i="4" s="1"/>
  <c r="U9" i="4" s="1"/>
  <c r="U10" i="4" s="1"/>
  <c r="U11" i="4" s="1"/>
  <c r="U14" i="4" s="1"/>
  <c r="P73" i="15"/>
  <c r="Y73" i="16"/>
  <c r="AE73" i="17"/>
  <c r="AH73" i="19"/>
  <c r="AV9" i="4" s="1"/>
  <c r="AW9" i="4" s="1"/>
  <c r="AW10" i="4" s="1"/>
  <c r="AW11" i="4" s="1"/>
  <c r="AW14" i="4" s="1"/>
  <c r="AW21" i="4" s="1"/>
  <c r="AW23" i="4" s="1"/>
  <c r="AK73" i="22"/>
  <c r="BH24" i="4" s="1"/>
  <c r="J73" i="20"/>
  <c r="V73" i="21"/>
  <c r="AH73" i="22"/>
  <c r="BH9" i="4" s="1"/>
  <c r="BI9" i="4" s="1"/>
  <c r="BI10" i="4" s="1"/>
  <c r="BI11" i="4" s="1"/>
  <c r="BI14" i="4" s="1"/>
  <c r="BI21" i="4" s="1"/>
  <c r="BI23" i="4" s="1"/>
  <c r="D73" i="24"/>
  <c r="AB73" i="24"/>
  <c r="AH73" i="26"/>
  <c r="BX9" i="4" s="1"/>
  <c r="BY9" i="4" s="1"/>
  <c r="BY10" i="4" s="1"/>
  <c r="BY11" i="4" s="1"/>
  <c r="BY14" i="4" s="1"/>
  <c r="BY21" i="4" s="1"/>
  <c r="BY23" i="4" s="1"/>
  <c r="D73" i="19"/>
  <c r="P73" i="20"/>
  <c r="AB73" i="21"/>
  <c r="M73" i="24"/>
  <c r="AK73" i="24"/>
  <c r="BP24" i="4" s="1"/>
  <c r="V73" i="19"/>
  <c r="M73" i="21"/>
  <c r="P73" i="25"/>
  <c r="AB73" i="28"/>
  <c r="S73" i="29"/>
  <c r="M73" i="30"/>
  <c r="S73" i="25"/>
  <c r="AK73" i="26"/>
  <c r="BX24" i="4" s="1"/>
  <c r="V73" i="27"/>
  <c r="V73" i="28"/>
  <c r="AH73" i="30"/>
  <c r="CN9" i="4" s="1"/>
  <c r="CO9" i="4" s="1"/>
  <c r="CO10" i="4" s="1"/>
  <c r="CO11" i="4" s="1"/>
  <c r="CO14" i="4" s="1"/>
  <c r="CO21" i="4" s="1"/>
  <c r="AB73" i="25"/>
  <c r="AB73" i="26"/>
  <c r="J73" i="29"/>
  <c r="AH73" i="29"/>
  <c r="CJ9" i="4" s="1"/>
  <c r="CK9" i="4" s="1"/>
  <c r="CK10" i="4" s="1"/>
  <c r="CK11" i="4" s="1"/>
  <c r="CK14" i="4" s="1"/>
  <c r="CK21" i="4" s="1"/>
  <c r="CK23" i="4" s="1"/>
  <c r="J73" i="31"/>
  <c r="G73" i="27"/>
  <c r="AE73" i="27"/>
  <c r="AH73" i="28"/>
  <c r="CF9" i="4" s="1"/>
  <c r="CG9" i="4" s="1"/>
  <c r="CG10" i="4" s="1"/>
  <c r="CG11" i="4" s="1"/>
  <c r="CG14" i="4" s="1"/>
  <c r="CG21" i="4" s="1"/>
  <c r="CG23" i="4" s="1"/>
  <c r="S73" i="31"/>
  <c r="J73" i="32"/>
  <c r="AH73" i="32"/>
  <c r="CV9" i="4" s="1"/>
  <c r="CW9" i="4" s="1"/>
  <c r="CW10" i="4" s="1"/>
  <c r="CW11" i="4" s="1"/>
  <c r="CW14" i="4" s="1"/>
  <c r="G73" i="34"/>
  <c r="AE73" i="33"/>
  <c r="AK73" i="31"/>
  <c r="CR24" i="4" s="1"/>
  <c r="Y73" i="32"/>
  <c r="V73" i="33"/>
  <c r="G73" i="31"/>
  <c r="Y73" i="33"/>
  <c r="M73" i="34"/>
  <c r="P73" i="35"/>
  <c r="M73" i="37"/>
  <c r="AE73" i="34"/>
  <c r="G73" i="36"/>
  <c r="AE73" i="36"/>
  <c r="AK73" i="37"/>
  <c r="DP24" i="4" s="1"/>
  <c r="S73" i="34"/>
  <c r="V73" i="35"/>
  <c r="V73" i="36"/>
  <c r="V73" i="37"/>
  <c r="D73" i="40"/>
  <c r="AB73" i="42"/>
  <c r="AK73" i="38"/>
  <c r="DT24" i="4" s="1"/>
  <c r="V73" i="39"/>
  <c r="V73" i="40"/>
  <c r="S73" i="38"/>
  <c r="AE73" i="40"/>
  <c r="J73" i="38"/>
  <c r="M73" i="39"/>
  <c r="AK73" i="39"/>
  <c r="DX24" i="4" s="1"/>
  <c r="M73" i="41"/>
  <c r="M73" i="43"/>
  <c r="AK73" i="43"/>
  <c r="EN24" i="4" s="1"/>
  <c r="D73" i="41"/>
  <c r="AB73" i="41"/>
  <c r="AH73" i="42"/>
  <c r="EJ9" i="4" s="1"/>
  <c r="EK9" i="4" s="1"/>
  <c r="EK10" i="4" s="1"/>
  <c r="EK11" i="4" s="1"/>
  <c r="EK14" i="4" s="1"/>
  <c r="V73" i="43"/>
  <c r="Y73" i="42"/>
  <c r="AH73" i="44"/>
  <c r="ER9" i="4" s="1"/>
  <c r="ES9" i="4" s="1"/>
  <c r="ES10" i="4" s="1"/>
  <c r="ES11" i="4" s="1"/>
  <c r="ES14" i="4" s="1"/>
  <c r="ES21" i="4" s="1"/>
  <c r="ES23" i="4" s="1"/>
  <c r="M73" i="44"/>
  <c r="P73" i="45"/>
  <c r="P73" i="44"/>
  <c r="AK73" i="45"/>
  <c r="EV24" i="4" s="1"/>
  <c r="J73" i="45"/>
  <c r="P73" i="46"/>
  <c r="AH73" i="47"/>
  <c r="FD9" i="4" s="1"/>
  <c r="FE9" i="4" s="1"/>
  <c r="FE10" i="4" s="1"/>
  <c r="FE11" i="4" s="1"/>
  <c r="FE14" i="4" s="1"/>
  <c r="FE21" i="4" s="1"/>
  <c r="FE23" i="4" s="1"/>
  <c r="AB73" i="46"/>
  <c r="G73" i="46"/>
  <c r="AK73" i="48"/>
  <c r="FH24" i="4" s="1"/>
  <c r="S73" i="47"/>
  <c r="S73" i="48"/>
  <c r="D73" i="48"/>
  <c r="AB73" i="48"/>
  <c r="P73" i="43"/>
  <c r="AK73" i="16"/>
  <c r="AJ24" i="4" s="1"/>
  <c r="AB73" i="12"/>
  <c r="P73" i="18"/>
  <c r="AB73" i="13"/>
  <c r="G73" i="9"/>
  <c r="D74" i="11"/>
  <c r="AH73" i="17"/>
  <c r="AN9" i="4" s="1"/>
  <c r="AO9" i="4" s="1"/>
  <c r="AO10" i="4" s="1"/>
  <c r="AO11" i="4" s="1"/>
  <c r="AO14" i="4" s="1"/>
  <c r="AO21" i="4" s="1"/>
  <c r="AO23" i="4" s="1"/>
  <c r="AK73" i="10"/>
  <c r="L24" i="4" s="1"/>
  <c r="G73" i="17"/>
  <c r="S73" i="13"/>
  <c r="J73" i="16"/>
  <c r="AK73" i="17"/>
  <c r="AN24" i="4" s="1"/>
  <c r="M73" i="20"/>
  <c r="D73" i="9"/>
  <c r="AB73" i="9"/>
  <c r="AE73" i="10"/>
  <c r="Y74" i="11"/>
  <c r="P73" i="12"/>
  <c r="AH73" i="13"/>
  <c r="X9" i="4" s="1"/>
  <c r="Y9" i="4" s="1"/>
  <c r="Y10" i="4" s="1"/>
  <c r="Y11" i="4" s="1"/>
  <c r="Y14" i="4" s="1"/>
  <c r="M73" i="15"/>
  <c r="M73" i="16"/>
  <c r="M73" i="18"/>
  <c r="V73" i="20"/>
  <c r="V73" i="12"/>
  <c r="AH73" i="10"/>
  <c r="L9" i="4" s="1"/>
  <c r="M9" i="4" s="1"/>
  <c r="M10" i="4" s="1"/>
  <c r="M11" i="4" s="1"/>
  <c r="M14" i="4" s="1"/>
  <c r="M21" i="4" s="1"/>
  <c r="M22" i="4" s="1"/>
  <c r="M23" i="4" s="1"/>
  <c r="M73" i="13"/>
  <c r="Y73" i="15"/>
  <c r="AH73" i="16"/>
  <c r="AJ9" i="4" s="1"/>
  <c r="AK9" i="4" s="1"/>
  <c r="AK10" i="4" s="1"/>
  <c r="AK11" i="4" s="1"/>
  <c r="AK14" i="4" s="1"/>
  <c r="AK21" i="4" s="1"/>
  <c r="AK22" i="4" s="1"/>
  <c r="AK23" i="4" s="1"/>
  <c r="D73" i="18"/>
  <c r="AE73" i="20"/>
  <c r="G73" i="19"/>
  <c r="AB73" i="20"/>
  <c r="AH73" i="21"/>
  <c r="BD9" i="4" s="1"/>
  <c r="BE9" i="4" s="1"/>
  <c r="BE10" i="4" s="1"/>
  <c r="BE11" i="4" s="1"/>
  <c r="BE14" i="4" s="1"/>
  <c r="BE21" i="4" s="1"/>
  <c r="BE23" i="4" s="1"/>
  <c r="J73" i="24"/>
  <c r="S73" i="19"/>
  <c r="Y73" i="20"/>
  <c r="G73" i="22"/>
  <c r="S73" i="24"/>
  <c r="AE73" i="25"/>
  <c r="AK73" i="19"/>
  <c r="AV24" i="4" s="1"/>
  <c r="AE73" i="21"/>
  <c r="V73" i="26"/>
  <c r="AK73" i="28"/>
  <c r="CF24" i="4" s="1"/>
  <c r="Y73" i="29"/>
  <c r="V73" i="30"/>
  <c r="AH73" i="25"/>
  <c r="BT9" i="4" s="1"/>
  <c r="BU9" i="4" s="1"/>
  <c r="BU10" i="4" s="1"/>
  <c r="BU11" i="4" s="1"/>
  <c r="BU14" i="4" s="1"/>
  <c r="BU21" i="4" s="1"/>
  <c r="BU23" i="4" s="1"/>
  <c r="D73" i="27"/>
  <c r="AB73" i="27"/>
  <c r="AE73" i="28"/>
  <c r="AH73" i="31"/>
  <c r="CR9" i="4" s="1"/>
  <c r="CS9" i="4" s="1"/>
  <c r="CS10" i="4" s="1"/>
  <c r="CS11" i="4" s="1"/>
  <c r="CS14" i="4" s="1"/>
  <c r="AK73" i="25"/>
  <c r="BT24" i="4" s="1"/>
  <c r="P73" i="28"/>
  <c r="P73" i="29"/>
  <c r="G73" i="30"/>
  <c r="J73" i="26"/>
  <c r="M73" i="27"/>
  <c r="AK73" i="27"/>
  <c r="CB24" i="4" s="1"/>
  <c r="J73" i="30"/>
  <c r="P73" i="31"/>
  <c r="P73" i="32"/>
  <c r="G73" i="33"/>
  <c r="AE73" i="35"/>
  <c r="D73" i="31"/>
  <c r="G73" i="32"/>
  <c r="AE73" i="32"/>
  <c r="AH73" i="33"/>
  <c r="CZ9" i="4" s="1"/>
  <c r="DA9" i="4" s="1"/>
  <c r="DA10" i="4" s="1"/>
  <c r="DA11" i="4" s="1"/>
  <c r="DA14" i="4" s="1"/>
  <c r="DA21" i="4" s="1"/>
  <c r="DA23" i="4" s="1"/>
  <c r="V73" i="31"/>
  <c r="AK73" i="33"/>
  <c r="CZ24" i="4" s="1"/>
  <c r="AB73" i="34"/>
  <c r="Y73" i="35"/>
  <c r="Y73" i="37"/>
  <c r="S73" i="35"/>
  <c r="M73" i="36"/>
  <c r="AK73" i="36"/>
  <c r="DL24" i="4" s="1"/>
  <c r="G73" i="37"/>
  <c r="AH73" i="34"/>
  <c r="DD9" i="4" s="1"/>
  <c r="DE9" i="4" s="1"/>
  <c r="DE10" i="4" s="1"/>
  <c r="DE11" i="4" s="1"/>
  <c r="DE14" i="4" s="1"/>
  <c r="DE21" i="4" s="1"/>
  <c r="DE23" i="4" s="1"/>
  <c r="D73" i="36"/>
  <c r="AB73" i="36"/>
  <c r="AE73" i="37"/>
  <c r="S73" i="40"/>
  <c r="D73" i="38"/>
  <c r="D73" i="39"/>
  <c r="AB73" i="39"/>
  <c r="AK73" i="40"/>
  <c r="EB24" i="4" s="1"/>
  <c r="AB73" i="38"/>
  <c r="G73" i="41"/>
  <c r="V73" i="38"/>
  <c r="S73" i="39"/>
  <c r="AK73" i="41"/>
  <c r="EF24" i="4" s="1"/>
  <c r="S73" i="43"/>
  <c r="G73" i="42"/>
  <c r="J73" i="41"/>
  <c r="AH73" i="41"/>
  <c r="EF9" i="4" s="1"/>
  <c r="EG9" i="4" s="1"/>
  <c r="EG10" i="4" s="1"/>
  <c r="EG11" i="4" s="1"/>
  <c r="EG14" i="4" s="1"/>
  <c r="EG21" i="4" s="1"/>
  <c r="D73" i="43"/>
  <c r="AB73" i="43"/>
  <c r="AK73" i="42"/>
  <c r="EJ24" i="4" s="1"/>
  <c r="D73" i="45"/>
  <c r="Y73" i="44"/>
  <c r="Y73" i="45"/>
  <c r="AB73" i="44"/>
  <c r="G73" i="44"/>
  <c r="AE73" i="45"/>
  <c r="M73" i="47"/>
  <c r="M73" i="48"/>
  <c r="AK73" i="46"/>
  <c r="EZ24" i="4" s="1"/>
  <c r="V73" i="46"/>
  <c r="G73" i="47"/>
  <c r="AB73" i="47"/>
  <c r="AE73" i="48"/>
  <c r="J73" i="48"/>
  <c r="AH73" i="48"/>
  <c r="FH9" i="4" s="1"/>
  <c r="FI9" i="4" s="1"/>
  <c r="FI10" i="4" s="1"/>
  <c r="FI11" i="4" s="1"/>
  <c r="FI14" i="4" s="1"/>
  <c r="J73" i="6"/>
  <c r="M73" i="6"/>
  <c r="G73" i="6"/>
  <c r="V73" i="6"/>
  <c r="P73" i="6"/>
  <c r="AE73" i="6"/>
  <c r="S73" i="6"/>
  <c r="Y73" i="6"/>
  <c r="AH73" i="6"/>
  <c r="D9" i="4" s="1"/>
  <c r="E9" i="4" s="1"/>
  <c r="E10" i="4" s="1"/>
  <c r="E11" i="4" s="1"/>
  <c r="E14" i="4" s="1"/>
  <c r="AB73" i="6"/>
  <c r="D73" i="6"/>
  <c r="AK73" i="6"/>
  <c r="D24" i="4" s="1"/>
  <c r="BA22" i="4" l="1"/>
  <c r="BA23" i="4" s="1"/>
  <c r="BA24" i="4" s="1"/>
  <c r="BA25" i="4" s="1"/>
  <c r="BA26" i="4" s="1"/>
  <c r="BA29" i="4" s="1"/>
  <c r="C19" i="1" s="1"/>
  <c r="EK22" i="4"/>
  <c r="EK23" i="4" s="1"/>
  <c r="EK24" i="4" s="1"/>
  <c r="EK25" i="4" s="1"/>
  <c r="EK26" i="4" s="1"/>
  <c r="EK29" i="4" s="1"/>
  <c r="C39" i="1" s="1"/>
  <c r="CO22" i="4"/>
  <c r="CO23" i="4" s="1"/>
  <c r="CO24" i="4" s="1"/>
  <c r="CO25" i="4" s="1"/>
  <c r="CO26" i="4" s="1"/>
  <c r="CO29" i="4" s="1"/>
  <c r="C27" i="1" s="1"/>
  <c r="EG22" i="4"/>
  <c r="EG23" i="4" s="1"/>
  <c r="EG24" i="4" s="1"/>
  <c r="EG25" i="4" s="1"/>
  <c r="EG26" i="4" s="1"/>
  <c r="EG29" i="4" s="1"/>
  <c r="C38" i="1" s="1"/>
  <c r="AG23" i="4"/>
  <c r="AG24" i="4" s="1"/>
  <c r="AG25" i="4" s="1"/>
  <c r="AG26" i="4" s="1"/>
  <c r="AG29" i="4" s="1"/>
  <c r="C15" i="1" s="1"/>
  <c r="CW21" i="4"/>
  <c r="CW23" i="4" s="1"/>
  <c r="CW24" i="4" s="1"/>
  <c r="CW25" i="4" s="1"/>
  <c r="CW26" i="4" s="1"/>
  <c r="CW29" i="4" s="1"/>
  <c r="C29" i="1" s="1"/>
  <c r="FT43" i="4"/>
  <c r="U21" i="4"/>
  <c r="U23" i="4" s="1"/>
  <c r="U25" i="4" s="1"/>
  <c r="U26" i="4" s="1"/>
  <c r="U29" i="4" s="1"/>
  <c r="Q21" i="4"/>
  <c r="Q23" i="4" s="1"/>
  <c r="Q24" i="4" s="1"/>
  <c r="Q25" i="4" s="1"/>
  <c r="Q26" i="4" s="1"/>
  <c r="Q29" i="4" s="1"/>
  <c r="C12" i="1" s="1"/>
  <c r="EW21" i="4"/>
  <c r="EW23" i="4" s="1"/>
  <c r="EW24" i="4" s="1"/>
  <c r="EW25" i="4" s="1"/>
  <c r="EW26" i="4" s="1"/>
  <c r="EW29" i="4" s="1"/>
  <c r="C42" i="1" s="1"/>
  <c r="DI21" i="4"/>
  <c r="DI23" i="4" s="1"/>
  <c r="DI24" i="4" s="1"/>
  <c r="DI25" i="4" s="1"/>
  <c r="DI26" i="4" s="1"/>
  <c r="DI29" i="4" s="1"/>
  <c r="C32" i="1" s="1"/>
  <c r="E21" i="4"/>
  <c r="E23" i="4" s="1"/>
  <c r="E24" i="4" s="1"/>
  <c r="E25" i="4" s="1"/>
  <c r="E26" i="4" s="1"/>
  <c r="E29" i="4" s="1"/>
  <c r="C9" i="1" s="1"/>
  <c r="FI21" i="4"/>
  <c r="FI23" i="4" s="1"/>
  <c r="FI24" i="4" s="1"/>
  <c r="FI25" i="4" s="1"/>
  <c r="FI26" i="4" s="1"/>
  <c r="FI29" i="4" s="1"/>
  <c r="C45" i="1" s="1"/>
  <c r="Y21" i="4"/>
  <c r="Y23" i="4" s="1"/>
  <c r="Y24" i="4" s="1"/>
  <c r="Y25" i="4" s="1"/>
  <c r="Y26" i="4" s="1"/>
  <c r="Y29" i="4" s="1"/>
  <c r="C14" i="1" s="1"/>
  <c r="CS21" i="4"/>
  <c r="CS22" i="4" s="1"/>
  <c r="CS23" i="4" s="1"/>
  <c r="CS24" i="4" s="1"/>
  <c r="CS25" i="4" s="1"/>
  <c r="CS26" i="4" s="1"/>
  <c r="CS29" i="4" s="1"/>
  <c r="C28" i="1" s="1"/>
  <c r="DU21" i="4"/>
  <c r="DU23" i="4" s="1"/>
  <c r="DU24" i="4" s="1"/>
  <c r="DU25" i="4" s="1"/>
  <c r="DU26" i="4" s="1"/>
  <c r="DU29" i="4" s="1"/>
  <c r="C35" i="1" s="1"/>
  <c r="BM24" i="4"/>
  <c r="BM25" i="4" s="1"/>
  <c r="BM26" i="4" s="1"/>
  <c r="BM29" i="4" s="1"/>
  <c r="AC24" i="4"/>
  <c r="AC25" i="4" s="1"/>
  <c r="AC26" i="4" s="1"/>
  <c r="AC29" i="4" s="1"/>
  <c r="FA24" i="4"/>
  <c r="FA25" i="4" s="1"/>
  <c r="FA26" i="4" s="1"/>
  <c r="FA29" i="4" s="1"/>
  <c r="C43" i="1" s="1"/>
  <c r="BU24" i="4"/>
  <c r="BU25" i="4" s="1"/>
  <c r="BU26" i="4" s="1"/>
  <c r="BU29" i="4" s="1"/>
  <c r="C23" i="1" s="1"/>
  <c r="CG24" i="4"/>
  <c r="CG25" i="4" s="1"/>
  <c r="CG26" i="4" s="1"/>
  <c r="CG29" i="4" s="1"/>
  <c r="AO24" i="4"/>
  <c r="AO25" i="4" s="1"/>
  <c r="AO26" i="4" s="1"/>
  <c r="AO29" i="4" s="1"/>
  <c r="C16" i="1" s="1"/>
  <c r="M24" i="4"/>
  <c r="M25" i="4" s="1"/>
  <c r="M26" i="4" s="1"/>
  <c r="M29" i="4" s="1"/>
  <c r="C11" i="1" s="1"/>
  <c r="DY24" i="4"/>
  <c r="DY25" i="4" s="1"/>
  <c r="DY26" i="4" s="1"/>
  <c r="DY29" i="4" s="1"/>
  <c r="C36" i="1" s="1"/>
  <c r="DQ24" i="4"/>
  <c r="DQ25" i="4" s="1"/>
  <c r="DQ26" i="4" s="1"/>
  <c r="DQ29" i="4" s="1"/>
  <c r="C34" i="1" s="1"/>
  <c r="BY24" i="4"/>
  <c r="BY25" i="4" s="1"/>
  <c r="BY26" i="4" s="1"/>
  <c r="BY29" i="4" s="1"/>
  <c r="C24" i="1" s="1"/>
  <c r="BQ24" i="4"/>
  <c r="BQ25" i="4" s="1"/>
  <c r="BQ26" i="4" s="1"/>
  <c r="BQ29" i="4" s="1"/>
  <c r="C22" i="1" s="1"/>
  <c r="CK24" i="4"/>
  <c r="CK25" i="4" s="1"/>
  <c r="CK26" i="4" s="1"/>
  <c r="CK29" i="4" s="1"/>
  <c r="C26" i="1" s="1"/>
  <c r="BE24" i="4"/>
  <c r="BE25" i="4" s="1"/>
  <c r="BE26" i="4" s="1"/>
  <c r="BE29" i="4" s="1"/>
  <c r="C20" i="1" s="1"/>
  <c r="AS24" i="4"/>
  <c r="AS25" i="4" s="1"/>
  <c r="AS26" i="4" s="1"/>
  <c r="AS29" i="4" s="1"/>
  <c r="C17" i="1" s="1"/>
  <c r="CC24" i="4"/>
  <c r="CC25" i="4" s="1"/>
  <c r="CC26" i="4" s="1"/>
  <c r="CC29" i="4" s="1"/>
  <c r="C25" i="1" s="1"/>
  <c r="EC24" i="4"/>
  <c r="EC25" i="4" s="1"/>
  <c r="EC26" i="4" s="1"/>
  <c r="EC29" i="4" s="1"/>
  <c r="C37" i="1" s="1"/>
  <c r="DM24" i="4"/>
  <c r="DM25" i="4" s="1"/>
  <c r="DM26" i="4" s="1"/>
  <c r="DM29" i="4" s="1"/>
  <c r="C33" i="1" s="1"/>
  <c r="DA24" i="4"/>
  <c r="DA25" i="4" s="1"/>
  <c r="DA26" i="4" s="1"/>
  <c r="DA29" i="4" s="1"/>
  <c r="AW24" i="4"/>
  <c r="AW25" i="4" s="1"/>
  <c r="AW26" i="4" s="1"/>
  <c r="AW29" i="4" s="1"/>
  <c r="C18" i="1" s="1"/>
  <c r="AK24" i="4"/>
  <c r="AK25" i="4" s="1"/>
  <c r="AK26" i="4" s="1"/>
  <c r="AK29" i="4" s="1"/>
  <c r="EO24" i="4"/>
  <c r="EO25" i="4" s="1"/>
  <c r="EO26" i="4" s="1"/>
  <c r="EO29" i="4" s="1"/>
  <c r="C40" i="1" s="1"/>
  <c r="BI24" i="4"/>
  <c r="BI25" i="4" s="1"/>
  <c r="BI26" i="4" s="1"/>
  <c r="BI29" i="4" s="1"/>
  <c r="C21" i="1" s="1"/>
  <c r="FE24" i="4"/>
  <c r="FE25" i="4" s="1"/>
  <c r="FE26" i="4" s="1"/>
  <c r="FE29" i="4" s="1"/>
  <c r="C44" i="1" s="1"/>
  <c r="ES24" i="4"/>
  <c r="ES25" i="4" s="1"/>
  <c r="ES26" i="4" s="1"/>
  <c r="ES29" i="4" s="1"/>
  <c r="C41" i="1" s="1"/>
  <c r="DE24" i="4"/>
  <c r="DE25" i="4" s="1"/>
  <c r="DE26" i="4" s="1"/>
  <c r="DE29" i="4" s="1"/>
  <c r="C31" i="1" s="1"/>
  <c r="I24" i="4"/>
  <c r="I25" i="4" s="1"/>
  <c r="I26" i="4" s="1"/>
  <c r="I29" i="4" s="1"/>
  <c r="C10" i="1" s="1"/>
  <c r="FT50" i="4"/>
  <c r="FT59" i="4" s="1"/>
  <c r="FT58" i="4" l="1"/>
  <c r="C13" i="1"/>
  <c r="C30" i="1"/>
  <c r="FT35" i="4"/>
  <c r="FT44" i="4" s="1"/>
  <c r="C49" i="1" l="1"/>
  <c r="C46" i="1"/>
</calcChain>
</file>

<file path=xl/sharedStrings.xml><?xml version="1.0" encoding="utf-8"?>
<sst xmlns="http://schemas.openxmlformats.org/spreadsheetml/2006/main" count="11583" uniqueCount="471">
  <si>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</si>
  <si>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</si>
  <si>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</si>
  <si>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</si>
  <si>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</si>
  <si>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</si>
  <si>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</si>
  <si>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</si>
  <si>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</si>
  <si>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</si>
  <si>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</si>
  <si>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</si>
  <si>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</si>
  <si>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</si>
  <si>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</si>
  <si>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</si>
  <si>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</si>
  <si>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</si>
  <si>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</si>
  <si>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</si>
  <si>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</si>
  <si>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</si>
  <si>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</si>
  <si>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</si>
  <si>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</si>
  <si>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</si>
  <si>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</si>
  <si>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</si>
  <si>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</si>
  <si>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</si>
  <si>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</si>
  <si>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</si>
  <si>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</si>
  <si>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</si>
  <si>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</si>
  <si>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50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</si>
  <si>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</si>
  <si>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</si>
  <si>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</si>
  <si>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</si>
  <si>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</si>
  <si>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</si>
  <si>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</si>
  <si>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</si>
  <si>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Agua MQ Fco-Qca</t>
  </si>
  <si>
    <t>Alvarez</t>
  </si>
  <si>
    <t>Ambroggio</t>
  </si>
  <si>
    <t>Argaraña</t>
  </si>
  <si>
    <t>Barra</t>
  </si>
  <si>
    <t>Bisig</t>
  </si>
  <si>
    <t>Borioli</t>
  </si>
  <si>
    <t>Caputto</t>
  </si>
  <si>
    <t>Carpio</t>
  </si>
  <si>
    <t>Carrizo Garcia</t>
  </si>
  <si>
    <t>Cecchini</t>
  </si>
  <si>
    <t>Celej</t>
  </si>
  <si>
    <t>Contin</t>
  </si>
  <si>
    <t>Degano</t>
  </si>
  <si>
    <t>Ditamo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</si>
  <si>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</si>
  <si>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</si>
  <si>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</si>
  <si>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</si>
  <si>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</si>
  <si>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</si>
  <si>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</si>
  <si>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</si>
  <si>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Hallak</t>
  </si>
  <si>
    <t>Irazoqui</t>
  </si>
  <si>
    <t>Monti</t>
  </si>
  <si>
    <t>Montich</t>
  </si>
  <si>
    <t>Moyano</t>
  </si>
  <si>
    <t>Oliveira</t>
  </si>
  <si>
    <t>Prucca</t>
  </si>
  <si>
    <t>Quiroga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</si>
  <si>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</si>
  <si>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</si>
  <si>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</si>
  <si>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</si>
  <si>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</si>
  <si>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</si>
  <si>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</si>
  <si>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</si>
  <si>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</si>
  <si>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</si>
  <si>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</si>
  <si>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</si>
  <si>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</si>
  <si>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</si>
  <si>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</si>
  <si>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</si>
  <si>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</si>
  <si>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</si>
  <si>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</si>
  <si>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</si>
  <si>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</si>
  <si>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</si>
  <si>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</si>
  <si>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</si>
  <si>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</si>
  <si>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</si>
  <si>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</si>
  <si>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</si>
  <si>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</si>
  <si>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</si>
  <si>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</si>
  <si>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</si>
  <si>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</si>
  <si>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</si>
  <si>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</si>
  <si>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</si>
  <si>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</si>
  <si>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</si>
  <si>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</si>
  <si>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</si>
  <si>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</si>
  <si>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</si>
  <si>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</si>
  <si>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</si>
  <si>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</si>
  <si>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</si>
  <si>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</si>
  <si>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</si>
  <si>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</si>
  <si>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</si>
  <si>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</si>
  <si>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</si>
  <si>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</si>
  <si>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</si>
  <si>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</si>
  <si>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</si>
  <si>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</si>
  <si>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</si>
  <si>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</si>
  <si>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</si>
  <si>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</si>
  <si>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</si>
  <si>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</si>
  <si>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</si>
  <si>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</si>
  <si>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</si>
  <si>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</si>
  <si>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</si>
  <si>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</si>
  <si>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HALLAK/GALIANO/CARPIO</t>
  </si>
  <si>
    <t>ALVAREZ, ME</t>
  </si>
  <si>
    <t>AMBROGGIO, E</t>
  </si>
  <si>
    <t>ARGARAÑA, C</t>
  </si>
  <si>
    <t>BARRA, JL</t>
  </si>
  <si>
    <t>CAPUTTO, B</t>
  </si>
  <si>
    <t>CARRIZO GARCIA, ME</t>
  </si>
  <si>
    <t>CECCHINI, N</t>
  </si>
  <si>
    <t>CELEJ, S</t>
  </si>
  <si>
    <t>CONTIN, MA</t>
  </si>
  <si>
    <t>DEGANO, A</t>
  </si>
  <si>
    <t>DURAND, S</t>
  </si>
  <si>
    <t>FABRO, G</t>
  </si>
  <si>
    <t>FANANI, L</t>
  </si>
  <si>
    <t>FIDELIO, G</t>
  </si>
  <si>
    <t>GARBARINO PICO, E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</si>
  <si>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</si>
  <si>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</si>
  <si>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</si>
  <si>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</si>
  <si>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</si>
  <si>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</si>
  <si>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</si>
  <si>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</si>
  <si>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</si>
  <si>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QUIROGA, S</t>
  </si>
  <si>
    <t>ROMERO, J</t>
  </si>
  <si>
    <t>SMANIA, AM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</si>
  <si>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</si>
  <si>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</si>
  <si>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</si>
  <si>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</si>
  <si>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</si>
  <si>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</si>
  <si>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</si>
  <si>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</si>
  <si>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</si>
  <si>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</si>
  <si>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</si>
  <si>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</si>
  <si>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</si>
  <si>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</si>
  <si>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</si>
  <si>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</si>
  <si>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</si>
  <si>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</si>
  <si>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</si>
  <si>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</si>
  <si>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</si>
  <si>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</si>
  <si>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</si>
  <si>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</si>
  <si>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</si>
  <si>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</si>
  <si>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</si>
  <si>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</si>
  <si>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</si>
  <si>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</si>
  <si>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</si>
  <si>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</si>
  <si>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</si>
  <si>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</si>
  <si>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</si>
  <si>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</si>
  <si>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</si>
  <si>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</si>
  <si>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</si>
  <si>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</si>
  <si>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</si>
  <si>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</si>
  <si>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</si>
  <si>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</si>
  <si>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</si>
  <si>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</si>
  <si>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</si>
  <si>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</si>
  <si>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</si>
  <si>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</si>
  <si>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</si>
  <si>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</si>
  <si>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</si>
  <si>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</si>
  <si>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</si>
  <si>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</si>
  <si>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</si>
  <si>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</si>
  <si>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</si>
  <si>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</si>
  <si>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</si>
  <si>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</si>
  <si>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</si>
  <si>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</si>
  <si>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</si>
  <si>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</si>
  <si>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</si>
  <si>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</si>
  <si>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</si>
  <si>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</si>
  <si>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</si>
  <si>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Marcador ADN Tubo 20 carriles</t>
  </si>
  <si>
    <t>Marcador ADN Tubo 50 carriles</t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</si>
  <si>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</si>
  <si>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</si>
  <si>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</si>
  <si>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</si>
  <si>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</si>
  <si>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</si>
  <si>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</si>
  <si>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</si>
  <si>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</si>
  <si>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</si>
  <si>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</si>
  <si>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</si>
  <si>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</si>
  <si>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</si>
  <si>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</si>
  <si>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</si>
  <si>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</si>
  <si>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</si>
  <si>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</si>
  <si>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</si>
  <si>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</si>
  <si>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</si>
  <si>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</si>
  <si>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</si>
  <si>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</si>
  <si>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</si>
  <si>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</si>
  <si>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</si>
  <si>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Durand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</si>
  <si>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</si>
  <si>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</si>
  <si>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</si>
  <si>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</si>
  <si>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</si>
  <si>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</si>
  <si>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</si>
  <si>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</si>
  <si>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ARGARAÑA</t>
  </si>
  <si>
    <t>BARRA</t>
  </si>
  <si>
    <t>BIOL-MOL</t>
  </si>
  <si>
    <t>CAPUTTO</t>
  </si>
  <si>
    <t>CARPIO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</si>
  <si>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</si>
  <si>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</si>
  <si>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</si>
  <si>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</si>
  <si>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</si>
  <si>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</si>
  <si>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</si>
  <si>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</si>
  <si>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DURAND</t>
  </si>
  <si>
    <t>DEGANO</t>
  </si>
  <si>
    <t>CULT-CEL</t>
  </si>
  <si>
    <t>CONTIN</t>
  </si>
  <si>
    <t>CELEJ</t>
  </si>
  <si>
    <t>GOLDRAIJ</t>
  </si>
  <si>
    <t>GUIDO</t>
  </si>
  <si>
    <t>HALLAK</t>
  </si>
  <si>
    <t>IRAZOQUI</t>
  </si>
  <si>
    <t>LOPEZ</t>
  </si>
  <si>
    <t>MONTI</t>
  </si>
  <si>
    <t>MONTICH</t>
  </si>
  <si>
    <t>MOYANO</t>
  </si>
  <si>
    <t>OLIVEIRA</t>
  </si>
  <si>
    <t>PEUCCA</t>
  </si>
  <si>
    <t>QUIROGA</t>
  </si>
  <si>
    <t>ROMERO</t>
  </si>
  <si>
    <t>SMANIA</t>
  </si>
  <si>
    <t>SOSA</t>
  </si>
  <si>
    <t>VALDEZ</t>
  </si>
  <si>
    <t>VILCAES</t>
  </si>
  <si>
    <t>WILKE</t>
  </si>
  <si>
    <t>tips</t>
  </si>
  <si>
    <t>NaCl 5M  200 ml</t>
  </si>
  <si>
    <t>NUMERO DE TIPS POR CAJAS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</si>
  <si>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</si>
  <si>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</si>
  <si>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</si>
  <si>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</si>
  <si>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</si>
  <si>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</si>
  <si>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</si>
  <si>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</si>
  <si>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</si>
  <si>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Tubo 20 carriles</t>
  </si>
  <si>
    <t>Tubo 50 carriles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</si>
  <si>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</si>
  <si>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</si>
  <si>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</si>
  <si>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</si>
  <si>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</si>
  <si>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</si>
  <si>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</si>
  <si>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</si>
  <si>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</si>
  <si>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MOYANO, A</t>
  </si>
  <si>
    <t>art librería</t>
  </si>
  <si>
    <t xml:space="preserve">tips </t>
  </si>
  <si>
    <t xml:space="preserve">Prov. Cientifica </t>
  </si>
  <si>
    <t>Daspu</t>
  </si>
  <si>
    <t>Bioinsumos</t>
  </si>
  <si>
    <t xml:space="preserve">Rey del Descartable </t>
  </si>
  <si>
    <t>Merck</t>
  </si>
  <si>
    <t>One Lab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</si>
  <si>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</si>
  <si>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</si>
  <si>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</si>
  <si>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</si>
  <si>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</si>
  <si>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</si>
  <si>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</si>
  <si>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 xml:space="preserve">eppendors de 1,5mL </t>
  </si>
  <si>
    <t>Filtro</t>
  </si>
  <si>
    <t>Falcon</t>
  </si>
  <si>
    <t>Jeringa</t>
  </si>
  <si>
    <t>Prov. Científica</t>
  </si>
  <si>
    <t xml:space="preserve">Inmouvi </t>
  </si>
  <si>
    <t>PABLO (BARRA)</t>
  </si>
  <si>
    <t xml:space="preserve">One Lab </t>
  </si>
  <si>
    <t xml:space="preserve">One lab </t>
  </si>
  <si>
    <t xml:space="preserve">arreglo Interno con caputto </t>
  </si>
  <si>
    <t>arreglo Interno con Prucca</t>
  </si>
  <si>
    <t>arreglo Interno con Gil</t>
  </si>
  <si>
    <t xml:space="preserve">Rey Descartable </t>
  </si>
  <si>
    <t>papel</t>
  </si>
  <si>
    <t>proveduria Cientifica</t>
  </si>
  <si>
    <t>Metanol</t>
  </si>
  <si>
    <t>inmouvi</t>
  </si>
  <si>
    <t>Placas</t>
  </si>
  <si>
    <t>PABLO-BARRA</t>
  </si>
  <si>
    <t>Quimica Central</t>
  </si>
  <si>
    <t>tapon bact</t>
  </si>
  <si>
    <t>Agua 18 Destilada FACEMES</t>
  </si>
  <si>
    <t>Agua destilada</t>
  </si>
  <si>
    <t>litro</t>
  </si>
  <si>
    <t>Agua Destilada</t>
  </si>
  <si>
    <t>210 L</t>
  </si>
  <si>
    <t>Pura Quimica</t>
  </si>
  <si>
    <t>1l</t>
  </si>
  <si>
    <t>Agua FACEMES 50mL</t>
  </si>
  <si>
    <t>Arreglo interno con Barra</t>
  </si>
  <si>
    <t xml:space="preserve">Arreglo interno con Wilke </t>
  </si>
  <si>
    <t>glucosa y fosfatos</t>
  </si>
  <si>
    <t xml:space="preserve">Quimica Central </t>
  </si>
  <si>
    <t>frascos</t>
  </si>
  <si>
    <t xml:space="preserve"> </t>
  </si>
  <si>
    <t xml:space="preserve">Diferencia de la compra </t>
  </si>
  <si>
    <t>taxi flete</t>
  </si>
  <si>
    <t>Easy</t>
  </si>
  <si>
    <t>armarios</t>
  </si>
  <si>
    <t>Inmouvi</t>
  </si>
  <si>
    <t>Arreglo interno con Alvarez</t>
  </si>
  <si>
    <t xml:space="preserve">Proveeduria cientifica </t>
  </si>
  <si>
    <t xml:space="preserve">Ac Acetico </t>
  </si>
  <si>
    <t>Tips Blanco</t>
  </si>
  <si>
    <t xml:space="preserve">Masterquimica </t>
  </si>
  <si>
    <t>Alcohol</t>
  </si>
  <si>
    <t xml:space="preserve">detergente </t>
  </si>
  <si>
    <t>BISIG/DITAMO</t>
  </si>
  <si>
    <t>Arreglo Interno con Alvarez Biologia Molecular (inmouvi)</t>
  </si>
  <si>
    <t>Arreglo Interno con Monti Biologia Molecular (inmouvi)</t>
  </si>
  <si>
    <t xml:space="preserve">Arreglo Interno con Galiano </t>
  </si>
  <si>
    <t>Arreglo Interno con Barra</t>
  </si>
  <si>
    <t>tiras de pH</t>
  </si>
  <si>
    <t xml:space="preserve">One lab (resto de factura Fidelio- Vilcaes </t>
  </si>
  <si>
    <t>Saldo al 31/10/1424</t>
  </si>
  <si>
    <t>Saldo al 30/111/1424</t>
  </si>
  <si>
    <t>12/12/1424</t>
  </si>
  <si>
    <t>Saldo al 31/12/1424</t>
  </si>
  <si>
    <t>Osmovic</t>
  </si>
  <si>
    <t xml:space="preserve">resinas </t>
  </si>
  <si>
    <t xml:space="preserve">Rey del descartable </t>
  </si>
  <si>
    <t xml:space="preserve">Tubos </t>
  </si>
  <si>
    <t>Qca Central (Vilcaes)</t>
  </si>
  <si>
    <t>Digital</t>
  </si>
  <si>
    <t xml:space="preserve">Toner </t>
  </si>
  <si>
    <t xml:space="preserve">Pura quimica </t>
  </si>
  <si>
    <t>cintas de autoclave</t>
  </si>
  <si>
    <t xml:space="preserve">Tips </t>
  </si>
  <si>
    <t xml:space="preserve">           </t>
  </si>
  <si>
    <t>alcohol</t>
  </si>
  <si>
    <t>one Lab (uso de Filtro)</t>
  </si>
  <si>
    <t xml:space="preserve">Arreglo Interno con Carrizo ( aporte a Biolog Molecular </t>
  </si>
  <si>
    <t xml:space="preserve">Inmouvi arreglo interno Carrizo </t>
  </si>
  <si>
    <t>Ac. Acetico</t>
  </si>
  <si>
    <t xml:space="preserve">alcohol </t>
  </si>
  <si>
    <t>Inmouvi(CEQUIMAP)</t>
  </si>
  <si>
    <t xml:space="preserve">Arreglo Interno con Pablo/Barra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</si>
  <si>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</si>
  <si>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</si>
  <si>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</si>
  <si>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Bioinsumos (CEQUIMAP)</t>
  </si>
  <si>
    <t xml:space="preserve">Bioinsumos </t>
  </si>
  <si>
    <t xml:space="preserve">fosfatos </t>
  </si>
  <si>
    <t xml:space="preserve">Placas </t>
  </si>
  <si>
    <t xml:space="preserve">aporte de ClNa 3Kg Sigma </t>
  </si>
  <si>
    <t xml:space="preserve">Facemes </t>
  </si>
  <si>
    <t xml:space="preserve">Osmovic </t>
  </si>
  <si>
    <t xml:space="preserve">Resina </t>
  </si>
  <si>
    <t xml:space="preserve">  </t>
  </si>
  <si>
    <t>Masterquimica</t>
  </si>
  <si>
    <t>Loverplast</t>
  </si>
  <si>
    <t>Thermo Fisher</t>
  </si>
  <si>
    <t>kanamicina</t>
  </si>
  <si>
    <t xml:space="preserve">Aporte de tips para Facemes </t>
  </si>
  <si>
    <t>Agua FACEMES 100mL</t>
  </si>
  <si>
    <t>Davila</t>
  </si>
  <si>
    <t>Bobina de papel</t>
  </si>
  <si>
    <t xml:space="preserve">articulos de librería </t>
  </si>
  <si>
    <t>Seis C Librería (Agus Godino)</t>
  </si>
  <si>
    <t>Inmouvi(Agus Godino)</t>
  </si>
  <si>
    <t>Al 31 de Diciembre  de 2024</t>
  </si>
  <si>
    <t xml:space="preserve">Metanol </t>
  </si>
  <si>
    <t xml:space="preserve">proveeduria cientifica </t>
  </si>
  <si>
    <t xml:space="preserve">Bioinsumos (arreglo con Cecchini) </t>
  </si>
  <si>
    <t xml:space="preserve">Seis C (arreglo con Cecchini) </t>
  </si>
  <si>
    <t xml:space="preserve">Rollo de papel </t>
  </si>
  <si>
    <t>Loverplast(arreglo con Cecchini)</t>
  </si>
  <si>
    <t xml:space="preserve">Falta Gastar </t>
  </si>
  <si>
    <t>Gastos Facemes</t>
  </si>
  <si>
    <t>Pablo (Barra)</t>
  </si>
  <si>
    <t xml:space="preserve">Britania (Barra) </t>
  </si>
  <si>
    <t xml:space="preserve">Tripteina </t>
  </si>
  <si>
    <t>arreglo Interno con Caputto</t>
  </si>
  <si>
    <t xml:space="preserve">Arreglo interno con Contin </t>
  </si>
  <si>
    <t xml:space="preserve">Arreglo interno con Quiroga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</si>
</sst>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1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.5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sz val="12"/>
      <color rgb="FF000000"/>
      <name val="Segoe UI"/>
      <family val="2"/>
    </font>
    <font>
      <b/>
      <sz val="11"/>
      <color theme="3" tint="-0.249977111117893"/>
      <name val="Arial"/>
      <family val="2"/>
    </font>
    <font>
      <b/>
      <sz val="11"/>
      <color theme="3" tint="-0.49998474074526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32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165" fontId="10" fillId="0" borderId="1" xfId="1" applyFont="1" applyFill="1" applyBorder="1" applyAlignment="1"/>
    <xf numFmtId="165" fontId="2" fillId="0" borderId="1" xfId="1" applyFont="1" applyFill="1" applyBorder="1" applyAlignment="1"/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5" fontId="10" fillId="0" borderId="2" xfId="1" applyFont="1" applyFill="1" applyBorder="1" applyAlignment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165" fontId="2" fillId="0" borderId="3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0" fillId="0" borderId="8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0" fontId="0" fillId="0" borderId="0" xfId="0" applyFill="1"/>
    <xf numFmtId="167" fontId="9" fillId="9" borderId="14" xfId="1" applyNumberFormat="1" applyFont="1" applyFill="1" applyBorder="1" applyAlignment="1">
      <alignment horizontal="center" vertical="center" wrapText="1"/>
    </xf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3" fontId="26" fillId="16" borderId="1" xfId="0" applyNumberFormat="1" applyFont="1" applyFill="1" applyBorder="1" applyAlignment="1"/>
    <xf numFmtId="0" fontId="29" fillId="0" borderId="1" xfId="0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7" fillId="12" borderId="8" xfId="0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0" fillId="0" borderId="0" xfId="0" applyFill="1"/>
    <xf numFmtId="167" fontId="9" fillId="9" borderId="14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6" fontId="13" fillId="0" borderId="8" xfId="1" applyNumberFormat="1" applyFont="1" applyFill="1" applyBorder="1" applyAlignment="1">
      <alignment horizontal="center" vertical="center" wrapText="1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2" xfId="1" applyNumberFormat="1" applyFont="1" applyFill="1" applyBorder="1" applyAlignment="1"/>
    <xf numFmtId="4" fontId="10" fillId="12" borderId="1" xfId="1" applyNumberFormat="1" applyFont="1" applyFill="1" applyBorder="1" applyAlignment="1"/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3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4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165" fontId="10" fillId="0" borderId="2" xfId="1" applyFont="1" applyFill="1" applyBorder="1" applyAlignment="1"/>
    <xf numFmtId="4" fontId="10" fillId="12" borderId="2" xfId="1" applyNumberFormat="1" applyFont="1" applyFill="1" applyBorder="1" applyAlignment="1"/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0" fontId="0" fillId="12" borderId="8" xfId="0" applyFill="1" applyBorder="1" applyAlignment="1">
      <alignment horizontal="center"/>
    </xf>
    <xf numFmtId="14" fontId="31" fillId="0" borderId="8" xfId="0" applyNumberFormat="1" applyFont="1" applyBorder="1" applyAlignment="1">
      <alignment horizontal="center"/>
    </xf>
    <xf numFmtId="0" fontId="46" fillId="12" borderId="0" xfId="0" applyFont="1" applyFill="1"/>
    <xf numFmtId="165" fontId="47" fillId="0" borderId="3" xfId="1" applyFont="1" applyFill="1" applyBorder="1" applyAlignment="1"/>
    <xf numFmtId="0" fontId="42" fillId="12" borderId="0" xfId="0" applyFont="1" applyFill="1" applyAlignment="1">
      <alignment vertical="center" wrapText="1"/>
    </xf>
    <xf numFmtId="4" fontId="0" fillId="12" borderId="0" xfId="0" applyNumberFormat="1" applyFill="1"/>
    <xf numFmtId="3" fontId="28" fillId="12" borderId="0" xfId="0" applyNumberFormat="1" applyFont="1" applyFill="1" applyAlignment="1">
      <alignment vertical="center" wrapText="1"/>
    </xf>
    <xf numFmtId="3" fontId="48" fillId="12" borderId="0" xfId="0" applyNumberFormat="1" applyFont="1" applyFill="1" applyAlignment="1">
      <alignment vertical="center" wrapText="1"/>
    </xf>
    <xf numFmtId="165" fontId="47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35" fillId="0" borderId="0" xfId="0" applyNumberFormat="1" applyFont="1"/>
    <xf numFmtId="4" fontId="35" fillId="0" borderId="8" xfId="0" applyNumberFormat="1" applyFont="1" applyBorder="1"/>
    <xf numFmtId="0" fontId="31" fillId="0" borderId="8" xfId="0" applyFont="1" applyBorder="1" applyAlignment="1">
      <alignment horizontal="right"/>
    </xf>
    <xf numFmtId="15" fontId="24" fillId="12" borderId="1" xfId="1" applyNumberFormat="1" applyFont="1" applyFill="1" applyBorder="1" applyAlignment="1">
      <alignment horizontal="left"/>
    </xf>
    <xf numFmtId="4" fontId="49" fillId="0" borderId="8" xfId="0" applyNumberFormat="1" applyFont="1" applyBorder="1"/>
    <xf numFmtId="4" fontId="31" fillId="0" borderId="20" xfId="0" applyNumberFormat="1" applyFont="1" applyFill="1" applyBorder="1" applyAlignment="1">
      <alignment horizontal="center"/>
    </xf>
    <xf numFmtId="165" fontId="10" fillId="0" borderId="32" xfId="1" applyFont="1" applyFill="1" applyBorder="1" applyAlignment="1"/>
    <xf numFmtId="4" fontId="21" fillId="0" borderId="7" xfId="0" applyNumberFormat="1" applyFont="1" applyFill="1" applyBorder="1" applyAlignment="1"/>
    <xf numFmtId="4" fontId="47" fillId="12" borderId="1" xfId="2" applyNumberFormat="1" applyFont="1" applyFill="1" applyBorder="1" applyAlignment="1"/>
    <xf numFmtId="4" fontId="47" fillId="12" borderId="3" xfId="2" applyNumberFormat="1" applyFont="1" applyFill="1" applyBorder="1" applyAlignment="1"/>
    <xf numFmtId="4" fontId="50" fillId="0" borderId="8" xfId="0" applyNumberFormat="1" applyFont="1" applyBorder="1"/>
    <xf numFmtId="4" fontId="10" fillId="0" borderId="1" xfId="1" applyNumberFormat="1" applyFont="1" applyFill="1" applyBorder="1" applyAlignment="1"/>
    <xf numFmtId="0" fontId="15" fillId="0" borderId="8" xfId="0" applyFont="1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5" fillId="12" borderId="29" xfId="0" applyNumberFormat="1" applyFont="1" applyFill="1" applyBorder="1" applyAlignment="1">
      <alignment horizontal="center" vertical="center" wrapText="1"/>
    </xf>
    <xf numFmtId="164" fontId="45" fillId="12" borderId="30" xfId="0" applyNumberFormat="1" applyFont="1" applyFill="1" applyBorder="1" applyAlignment="1">
      <alignment horizontal="center" vertical="center" wrapText="1"/>
    </xf>
    <xf numFmtId="164" fontId="45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abSelected="1" workbookViewId="0">
      <selection activeCell="E43" sqref="E43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35"/>
      <c r="B1" s="285" t="s">
        <v>338</v>
      </c>
      <c r="C1" s="286"/>
      <c r="D1" s="286"/>
      <c r="E1" s="286"/>
      <c r="F1" s="286"/>
      <c r="G1" s="286"/>
      <c r="H1" s="286"/>
      <c r="I1" s="286"/>
      <c r="J1" s="287"/>
      <c r="K1" s="32"/>
    </row>
    <row r="2" spans="1:1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1">
      <c r="A3" s="35"/>
      <c r="B3" s="284" t="s">
        <v>143</v>
      </c>
      <c r="C3" s="284"/>
      <c r="D3" s="35"/>
      <c r="E3" s="35"/>
    </row>
    <row r="4" spans="1:11">
      <c r="H4" s="236"/>
    </row>
    <row r="5" spans="1:11">
      <c r="A5" s="1"/>
      <c r="B5" s="1"/>
      <c r="C5" s="221"/>
      <c r="D5" s="1"/>
    </row>
    <row r="6" spans="1:11">
      <c r="A6" s="283"/>
      <c r="B6" s="36" t="s">
        <v>0</v>
      </c>
      <c r="C6" s="243" t="s">
        <v>337</v>
      </c>
    </row>
    <row r="7" spans="1:11">
      <c r="A7" s="283"/>
      <c r="B7" s="36"/>
      <c r="C7" s="243" t="s">
        <v>2</v>
      </c>
    </row>
    <row r="8" spans="1:11" ht="45">
      <c r="A8" s="242"/>
      <c r="B8" s="36"/>
      <c r="C8" s="243" t="s">
        <v>456</v>
      </c>
    </row>
    <row r="9" spans="1:11">
      <c r="A9" s="14"/>
      <c r="B9" s="18" t="s">
        <v>145</v>
      </c>
      <c r="C9" s="273">
        <f>+IngEgr!$E29</f>
        <v>300804.93765146565</v>
      </c>
    </row>
    <row r="10" spans="1:11">
      <c r="A10" s="14"/>
      <c r="B10" s="18" t="s">
        <v>146</v>
      </c>
      <c r="C10" s="273">
        <f>+IngEgr!$I29</f>
        <v>8563.9429487400248</v>
      </c>
    </row>
    <row r="11" spans="1:11">
      <c r="A11" s="15"/>
      <c r="B11" s="18" t="s">
        <v>147</v>
      </c>
      <c r="C11" s="273">
        <f>+IngEgr!$M29</f>
        <v>0</v>
      </c>
    </row>
    <row r="12" spans="1:11">
      <c r="A12" s="14"/>
      <c r="B12" s="18" t="s">
        <v>148</v>
      </c>
      <c r="C12" s="279">
        <f>+IngEgr!$Q29</f>
        <v>28901.052135195412</v>
      </c>
    </row>
    <row r="13" spans="1:11">
      <c r="A13" s="14"/>
      <c r="B13" s="28" t="s">
        <v>339</v>
      </c>
      <c r="C13" s="234">
        <f>+IngEgr!$U29</f>
        <v>-56679.181605164078</v>
      </c>
    </row>
    <row r="14" spans="1:11">
      <c r="A14" s="14"/>
      <c r="B14" s="18" t="s">
        <v>265</v>
      </c>
      <c r="C14" s="234">
        <f>(+IngEgr!$Y29)</f>
        <v>-131294.17877673684</v>
      </c>
    </row>
    <row r="15" spans="1:11">
      <c r="A15" s="14"/>
      <c r="B15" s="28" t="s">
        <v>149</v>
      </c>
      <c r="C15" s="273">
        <f>+IngEgr!$AG29</f>
        <v>0</v>
      </c>
    </row>
    <row r="16" spans="1:11">
      <c r="A16" s="14"/>
      <c r="B16" s="18" t="s">
        <v>150</v>
      </c>
      <c r="C16" s="234">
        <f>+IngEgr!$AO29</f>
        <v>-176709.52216531665</v>
      </c>
    </row>
    <row r="17" spans="1:3">
      <c r="A17" s="14"/>
      <c r="B17" s="18" t="s">
        <v>151</v>
      </c>
      <c r="C17" s="273">
        <f>+IngEgr!$AS29</f>
        <v>97330.743413776407</v>
      </c>
    </row>
    <row r="18" spans="1:3">
      <c r="A18" s="14"/>
      <c r="B18" s="28" t="s">
        <v>152</v>
      </c>
      <c r="C18" s="234">
        <f>+IngEgr!$AW29</f>
        <v>-87572.115939138239</v>
      </c>
    </row>
    <row r="19" spans="1:3">
      <c r="A19" s="14"/>
      <c r="B19" s="18" t="s">
        <v>153</v>
      </c>
      <c r="C19" s="234">
        <f>+IngEgr!$BA29</f>
        <v>-126711.78118703357</v>
      </c>
    </row>
    <row r="20" spans="1:3">
      <c r="A20" s="14"/>
      <c r="B20" s="28" t="s">
        <v>176</v>
      </c>
      <c r="C20" s="273">
        <f>+IngEgr!$BE29</f>
        <v>71354.213369549689</v>
      </c>
    </row>
    <row r="21" spans="1:3">
      <c r="A21" s="14"/>
      <c r="B21" s="18" t="s">
        <v>154</v>
      </c>
      <c r="C21" s="234">
        <f>+IngEgr!$BI29</f>
        <v>-135156.22989779717</v>
      </c>
    </row>
    <row r="22" spans="1:3">
      <c r="A22" s="14"/>
      <c r="B22" s="28" t="s">
        <v>155</v>
      </c>
      <c r="C22" s="273">
        <f>+IngEgr!$BQ29</f>
        <v>0</v>
      </c>
    </row>
    <row r="23" spans="1:3" s="30" customFormat="1">
      <c r="A23" s="15"/>
      <c r="B23" s="18" t="s">
        <v>156</v>
      </c>
      <c r="C23" s="273">
        <f>+IngEgr!$BU29</f>
        <v>222356.25035812272</v>
      </c>
    </row>
    <row r="24" spans="1:3">
      <c r="A24" s="14"/>
      <c r="B24" s="18" t="s">
        <v>157</v>
      </c>
      <c r="C24" s="273">
        <f>+IngEgr!$BY29</f>
        <v>31748.102807696487</v>
      </c>
    </row>
    <row r="25" spans="1:3">
      <c r="A25" s="14"/>
      <c r="B25" s="18" t="s">
        <v>158</v>
      </c>
      <c r="C25" s="273">
        <f>+IngEgr!$CC29</f>
        <v>9586.5810760328659</v>
      </c>
    </row>
    <row r="26" spans="1:3">
      <c r="A26" s="14"/>
      <c r="B26" s="18" t="s">
        <v>159</v>
      </c>
      <c r="C26" s="234">
        <f>+IngEgr!$CK29</f>
        <v>-22785.426553141911</v>
      </c>
    </row>
    <row r="27" spans="1:3">
      <c r="A27" s="14"/>
      <c r="B27" s="18" t="s">
        <v>160</v>
      </c>
      <c r="C27" s="234">
        <f>+IngEgr!$CO29</f>
        <v>-70269.304002024306</v>
      </c>
    </row>
    <row r="28" spans="1:3">
      <c r="A28" s="14"/>
      <c r="B28" s="18" t="s">
        <v>161</v>
      </c>
      <c r="C28" s="273">
        <f>+IngEgr!$CS29</f>
        <v>5.1357632531369365E-3</v>
      </c>
    </row>
    <row r="29" spans="1:3">
      <c r="A29" s="14"/>
      <c r="B29" s="18" t="s">
        <v>162</v>
      </c>
      <c r="C29" s="234">
        <f>+IngEgr!$CW29</f>
        <v>-224454.92553683877</v>
      </c>
    </row>
    <row r="30" spans="1:3">
      <c r="A30" s="14"/>
      <c r="B30" s="28" t="s">
        <v>144</v>
      </c>
      <c r="C30" s="234">
        <f>(+IngEgr!$DA29)+(+IngEgr!$AK29)+(+IngEgr!$CG29)</f>
        <v>-109109.22392720378</v>
      </c>
    </row>
    <row r="31" spans="1:3">
      <c r="A31" s="14"/>
      <c r="B31" s="18" t="s">
        <v>163</v>
      </c>
      <c r="C31" s="234">
        <f>+IngEgr!$DE29</f>
        <v>-23229.310772351877</v>
      </c>
    </row>
    <row r="32" spans="1:3">
      <c r="A32" s="14"/>
      <c r="B32" s="18" t="s">
        <v>374</v>
      </c>
      <c r="C32" s="273">
        <f>+IngEgr!$DI29</f>
        <v>874.31584502822034</v>
      </c>
    </row>
    <row r="33" spans="1:3">
      <c r="A33" s="14"/>
      <c r="B33" s="28" t="s">
        <v>164</v>
      </c>
      <c r="C33" s="273">
        <f>+IngEgr!$DM29</f>
        <v>125031.06819959129</v>
      </c>
    </row>
    <row r="34" spans="1:3">
      <c r="A34" s="14"/>
      <c r="B34" s="18" t="s">
        <v>165</v>
      </c>
      <c r="C34" s="234">
        <f>+IngEgr!$DQ29</f>
        <v>-139137.13793610738</v>
      </c>
    </row>
    <row r="35" spans="1:3">
      <c r="A35" s="14"/>
      <c r="B35" s="18" t="s">
        <v>166</v>
      </c>
      <c r="C35" s="234">
        <f>+IngEgr!$DU29</f>
        <v>-9195.5178029736508</v>
      </c>
    </row>
    <row r="36" spans="1:3">
      <c r="A36" s="14"/>
      <c r="B36" s="18" t="s">
        <v>340</v>
      </c>
      <c r="C36" s="273">
        <f>+IngEgr!$DY29</f>
        <v>0</v>
      </c>
    </row>
    <row r="37" spans="1:3">
      <c r="A37" s="14"/>
      <c r="B37" s="18" t="s">
        <v>167</v>
      </c>
      <c r="C37" s="273">
        <f>+IngEgr!$EC29</f>
        <v>0</v>
      </c>
    </row>
    <row r="38" spans="1:3">
      <c r="A38" s="14"/>
      <c r="B38" s="18" t="s">
        <v>168</v>
      </c>
      <c r="C38" s="234">
        <f>+IngEgr!$EG29</f>
        <v>-217766.15163292503</v>
      </c>
    </row>
    <row r="39" spans="1:3">
      <c r="A39" s="14"/>
      <c r="B39" s="18" t="s">
        <v>169</v>
      </c>
      <c r="C39" s="273">
        <f>+IngEgr!$EK29</f>
        <v>0</v>
      </c>
    </row>
    <row r="40" spans="1:3">
      <c r="A40" s="14"/>
      <c r="B40" s="18" t="s">
        <v>170</v>
      </c>
      <c r="C40" s="234">
        <f>+IngEgr!$EO29</f>
        <v>-107070.22260555605</v>
      </c>
    </row>
    <row r="41" spans="1:3">
      <c r="A41" s="14"/>
      <c r="B41" s="18" t="s">
        <v>171</v>
      </c>
      <c r="C41" s="234">
        <f>+IngEgr!$ES29</f>
        <v>-385802.24417171325</v>
      </c>
    </row>
    <row r="42" spans="1:3">
      <c r="A42" s="14"/>
      <c r="B42" s="18" t="s">
        <v>172</v>
      </c>
      <c r="C42" s="234">
        <f>+IngEgr!$EW29</f>
        <v>-44889.022777909478</v>
      </c>
    </row>
    <row r="43" spans="1:3">
      <c r="A43" s="14"/>
      <c r="B43" s="18" t="s">
        <v>173</v>
      </c>
      <c r="C43" s="234">
        <f>+IngEgr!$FA29</f>
        <v>-314461.99864396802</v>
      </c>
    </row>
    <row r="44" spans="1:3">
      <c r="A44" s="14"/>
      <c r="B44" s="18" t="s">
        <v>174</v>
      </c>
      <c r="C44" s="234">
        <f>+IngEgr!$FE29</f>
        <v>-54282.289579681717</v>
      </c>
    </row>
    <row r="45" spans="1:3">
      <c r="A45" s="14"/>
      <c r="B45" s="18" t="s">
        <v>175</v>
      </c>
      <c r="C45" s="273">
        <f>+IngEgr!$FI29</f>
        <v>97169.392114436167</v>
      </c>
    </row>
    <row r="46" spans="1:3" ht="15.75">
      <c r="A46" s="14"/>
      <c r="B46" s="34" t="s">
        <v>1</v>
      </c>
      <c r="C46" s="234">
        <f>SUM(C9:C45)</f>
        <v>-1442855.1804581834</v>
      </c>
    </row>
    <row r="47" spans="1:3" ht="18">
      <c r="A47" s="33"/>
    </row>
    <row r="49" spans="2:3">
      <c r="B49" s="281" t="s">
        <v>281</v>
      </c>
      <c r="C49" s="273">
        <f>+IngEgr!$FT29</f>
        <v>58182.950000000004</v>
      </c>
    </row>
    <row r="50" spans="2:3">
      <c r="B50" s="221"/>
      <c r="C50" s="245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60"/>
  <sheetViews>
    <sheetView zoomScale="68" zoomScaleNormal="68" workbookViewId="0">
      <pane xSplit="1" topLeftCell="EP1" activePane="topRight" state="frozen"/>
      <selection pane="topRight" activeCell="EJ31" sqref="EJ31"/>
    </sheetView>
  </sheetViews>
  <sheetFormatPr baseColWidth="10" defaultRowHeight="15"/>
  <cols>
    <col min="1" max="1" width="38.140625" style="115" bestFit="1" customWidth="1"/>
    <col min="2" max="2" width="1.85546875" customWidth="1"/>
    <col min="3" max="3" width="15.85546875" bestFit="1" customWidth="1"/>
    <col min="5" max="5" width="15.28515625" customWidth="1"/>
    <col min="6" max="6" width="1.85546875" customWidth="1"/>
    <col min="9" max="9" width="12.28515625" bestFit="1" customWidth="1"/>
    <col min="10" max="10" width="1.85546875" customWidth="1"/>
    <col min="14" max="14" width="1.85546875" customWidth="1"/>
    <col min="15" max="15" width="12.7109375" bestFit="1" customWidth="1"/>
    <col min="17" max="17" width="13.5703125" bestFit="1" customWidth="1"/>
    <col min="18" max="18" width="1.85546875" customWidth="1"/>
    <col min="21" max="21" width="12.28515625" bestFit="1" customWidth="1"/>
    <col min="22" max="22" width="1.85546875" customWidth="1"/>
    <col min="25" max="25" width="13.5703125" bestFit="1" customWidth="1"/>
    <col min="26" max="26" width="1.85546875" customWidth="1"/>
    <col min="29" max="29" width="15.28515625" customWidth="1"/>
    <col min="30" max="30" width="1.85546875" customWidth="1"/>
    <col min="33" max="33" width="12.140625" bestFit="1" customWidth="1"/>
    <col min="34" max="34" width="1.85546875" customWidth="1"/>
    <col min="38" max="38" width="1.85546875" customWidth="1"/>
    <col min="41" max="41" width="13.5703125" bestFit="1" customWidth="1"/>
    <col min="42" max="42" width="1.85546875" customWidth="1"/>
    <col min="43" max="43" width="12.7109375" bestFit="1" customWidth="1"/>
    <col min="45" max="45" width="12.7109375" bestFit="1" customWidth="1"/>
    <col min="46" max="46" width="1.85546875" customWidth="1"/>
    <col min="49" max="49" width="12.28515625" bestFit="1" customWidth="1"/>
    <col min="50" max="50" width="1.85546875" customWidth="1"/>
    <col min="53" max="53" width="13.5703125" bestFit="1" customWidth="1"/>
    <col min="54" max="54" width="1.85546875" customWidth="1"/>
    <col min="55" max="55" width="12.7109375" bestFit="1" customWidth="1"/>
    <col min="57" max="57" width="13.140625" customWidth="1"/>
    <col min="58" max="58" width="1.85546875" customWidth="1"/>
    <col min="61" max="61" width="13.5703125" bestFit="1" customWidth="1"/>
    <col min="62" max="62" width="1.85546875" customWidth="1"/>
    <col min="65" max="65" width="12.28515625" bestFit="1" customWidth="1"/>
    <col min="66" max="66" width="1.85546875" customWidth="1"/>
    <col min="70" max="70" width="1.85546875" customWidth="1"/>
    <col min="71" max="71" width="12.7109375" bestFit="1" customWidth="1"/>
    <col min="73" max="73" width="12.7109375" bestFit="1" customWidth="1"/>
    <col min="74" max="74" width="1.85546875" customWidth="1"/>
    <col min="77" max="77" width="12.28515625" bestFit="1" customWidth="1"/>
    <col min="78" max="78" width="1.85546875" customWidth="1"/>
    <col min="81" max="81" width="11.85546875" bestFit="1" customWidth="1"/>
    <col min="82" max="82" width="1.85546875" customWidth="1"/>
    <col min="85" max="85" width="12.7109375" bestFit="1" customWidth="1"/>
    <col min="86" max="86" width="1.85546875" customWidth="1"/>
    <col min="89" max="89" width="12.28515625" bestFit="1" customWidth="1"/>
    <col min="90" max="90" width="1.85546875" customWidth="1"/>
    <col min="91" max="91" width="12.7109375" bestFit="1" customWidth="1"/>
    <col min="93" max="93" width="13.5703125" bestFit="1" customWidth="1"/>
    <col min="94" max="94" width="1.85546875" customWidth="1"/>
    <col min="98" max="98" width="1.85546875" customWidth="1"/>
    <col min="99" max="99" width="12.7109375" bestFit="1" customWidth="1"/>
    <col min="101" max="101" width="13.140625" customWidth="1"/>
    <col min="102" max="102" width="1.85546875" customWidth="1"/>
    <col min="105" max="105" width="13.5703125" bestFit="1" customWidth="1"/>
    <col min="106" max="106" width="1.85546875" customWidth="1"/>
    <col min="107" max="107" width="12.7109375" bestFit="1" customWidth="1"/>
    <col min="109" max="109" width="13.5703125" bestFit="1" customWidth="1"/>
    <col min="110" max="110" width="1.85546875" customWidth="1"/>
    <col min="113" max="113" width="12.28515625" bestFit="1" customWidth="1"/>
    <col min="114" max="114" width="1.85546875" customWidth="1"/>
    <col min="115" max="115" width="12.7109375" bestFit="1" customWidth="1"/>
    <col min="117" max="117" width="13.5703125" bestFit="1" customWidth="1"/>
    <col min="118" max="118" width="1.85546875" customWidth="1"/>
    <col min="119" max="119" width="12.7109375" bestFit="1" customWidth="1"/>
    <col min="121" max="121" width="13.5703125" bestFit="1" customWidth="1"/>
    <col min="122" max="122" width="1.85546875" customWidth="1"/>
    <col min="125" max="125" width="12.28515625" bestFit="1" customWidth="1"/>
    <col min="126" max="126" width="1.85546875" customWidth="1"/>
    <col min="129" max="129" width="12.28515625" bestFit="1" customWidth="1"/>
    <col min="130" max="130" width="1.85546875" customWidth="1"/>
    <col min="134" max="134" width="1.85546875" customWidth="1"/>
    <col min="135" max="135" width="12.28515625" bestFit="1" customWidth="1"/>
    <col min="137" max="137" width="13.5703125" bestFit="1" customWidth="1"/>
    <col min="138" max="138" width="1.85546875" customWidth="1"/>
    <col min="139" max="139" width="12.7109375" bestFit="1" customWidth="1"/>
    <col min="141" max="141" width="12.28515625" bestFit="1" customWidth="1"/>
    <col min="142" max="142" width="1.85546875" customWidth="1"/>
    <col min="145" max="145" width="13.5703125" bestFit="1" customWidth="1"/>
    <col min="146" max="146" width="1.85546875" customWidth="1"/>
    <col min="147" max="148" width="12.7109375" bestFit="1" customWidth="1"/>
    <col min="149" max="149" width="13.5703125" bestFit="1" customWidth="1"/>
    <col min="150" max="150" width="1.85546875" customWidth="1"/>
    <col min="151" max="151" width="12.7109375" bestFit="1" customWidth="1"/>
    <col min="153" max="153" width="13.5703125" bestFit="1" customWidth="1"/>
    <col min="154" max="154" width="1.85546875" customWidth="1"/>
    <col min="155" max="156" width="12.7109375" bestFit="1" customWidth="1"/>
    <col min="157" max="157" width="13.5703125" bestFit="1" customWidth="1"/>
    <col min="158" max="158" width="1.85546875" customWidth="1"/>
    <col min="161" max="161" width="12.140625" bestFit="1" customWidth="1"/>
    <col min="162" max="162" width="1.85546875" customWidth="1"/>
    <col min="163" max="163" width="13.5703125" bestFit="1" customWidth="1"/>
    <col min="165" max="165" width="13.5703125" bestFit="1" customWidth="1"/>
    <col min="166" max="166" width="1.85546875" customWidth="1"/>
    <col min="170" max="170" width="1.85546875" customWidth="1"/>
    <col min="174" max="174" width="1.85546875" customWidth="1"/>
    <col min="176" max="176" width="12.5703125" bestFit="1" customWidth="1"/>
  </cols>
  <sheetData>
    <row r="1" spans="1:177" ht="23.25">
      <c r="A1" s="272">
        <v>45607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T1" s="14"/>
    </row>
    <row r="2" spans="1:177" ht="18">
      <c r="A2" s="111"/>
      <c r="B2" s="193"/>
      <c r="C2" s="288" t="s">
        <v>45</v>
      </c>
      <c r="D2" s="288"/>
      <c r="E2" s="288"/>
      <c r="F2" s="193"/>
      <c r="G2" s="290" t="s">
        <v>46</v>
      </c>
      <c r="H2" s="290"/>
      <c r="I2" s="290"/>
      <c r="J2" s="193"/>
      <c r="K2" s="288" t="s">
        <v>47</v>
      </c>
      <c r="L2" s="288"/>
      <c r="M2" s="288"/>
      <c r="N2" s="193"/>
      <c r="O2" s="288" t="s">
        <v>48</v>
      </c>
      <c r="P2" s="288"/>
      <c r="Q2" s="288"/>
      <c r="R2" s="193"/>
      <c r="S2" s="290" t="s">
        <v>281</v>
      </c>
      <c r="T2" s="290"/>
      <c r="U2" s="290"/>
      <c r="V2" s="193"/>
      <c r="W2" s="290" t="s">
        <v>49</v>
      </c>
      <c r="X2" s="290"/>
      <c r="Y2" s="290"/>
      <c r="Z2" s="193"/>
      <c r="AA2" s="288" t="s">
        <v>50</v>
      </c>
      <c r="AB2" s="288"/>
      <c r="AC2" s="288"/>
      <c r="AD2" s="193"/>
      <c r="AE2" s="290" t="s">
        <v>51</v>
      </c>
      <c r="AF2" s="290"/>
      <c r="AG2" s="290"/>
      <c r="AH2" s="193"/>
      <c r="AI2" s="290" t="s">
        <v>52</v>
      </c>
      <c r="AJ2" s="290"/>
      <c r="AK2" s="290"/>
      <c r="AL2" s="193"/>
      <c r="AM2" s="290" t="s">
        <v>53</v>
      </c>
      <c r="AN2" s="290"/>
      <c r="AO2" s="290"/>
      <c r="AP2" s="193"/>
      <c r="AQ2" s="288" t="s">
        <v>54</v>
      </c>
      <c r="AR2" s="288"/>
      <c r="AS2" s="288"/>
      <c r="AT2" s="193"/>
      <c r="AU2" s="288" t="s">
        <v>55</v>
      </c>
      <c r="AV2" s="288"/>
      <c r="AW2" s="288"/>
      <c r="AX2" s="193"/>
      <c r="AY2" s="290" t="s">
        <v>56</v>
      </c>
      <c r="AZ2" s="290"/>
      <c r="BA2" s="290"/>
      <c r="BB2" s="193"/>
      <c r="BC2" s="291" t="s">
        <v>272</v>
      </c>
      <c r="BD2" s="291"/>
      <c r="BE2" s="291"/>
      <c r="BF2" s="193"/>
      <c r="BG2" s="290" t="s">
        <v>57</v>
      </c>
      <c r="BH2" s="290"/>
      <c r="BI2" s="290"/>
      <c r="BJ2" s="193"/>
      <c r="BK2" s="288" t="s">
        <v>58</v>
      </c>
      <c r="BL2" s="288"/>
      <c r="BM2" s="288"/>
      <c r="BN2" s="193"/>
      <c r="BO2" s="288" t="s">
        <v>273</v>
      </c>
      <c r="BP2" s="288"/>
      <c r="BQ2" s="288"/>
      <c r="BR2" s="193"/>
      <c r="BS2" s="288" t="s">
        <v>59</v>
      </c>
      <c r="BT2" s="288"/>
      <c r="BU2" s="288"/>
      <c r="BV2" s="193"/>
      <c r="BW2" s="288" t="s">
        <v>60</v>
      </c>
      <c r="BX2" s="288"/>
      <c r="BY2" s="288"/>
      <c r="BZ2" s="193"/>
      <c r="CA2" s="288" t="s">
        <v>61</v>
      </c>
      <c r="CB2" s="288"/>
      <c r="CC2" s="288"/>
      <c r="CD2" s="193"/>
      <c r="CE2" s="288" t="s">
        <v>62</v>
      </c>
      <c r="CF2" s="288"/>
      <c r="CG2" s="288"/>
      <c r="CH2" s="193"/>
      <c r="CI2" s="288" t="s">
        <v>63</v>
      </c>
      <c r="CJ2" s="288"/>
      <c r="CK2" s="288"/>
      <c r="CL2" s="193"/>
      <c r="CM2" s="288" t="s">
        <v>64</v>
      </c>
      <c r="CN2" s="288"/>
      <c r="CO2" s="288"/>
      <c r="CP2" s="193"/>
      <c r="CQ2" s="288" t="s">
        <v>65</v>
      </c>
      <c r="CR2" s="288"/>
      <c r="CS2" s="288"/>
      <c r="CT2" s="193"/>
      <c r="CU2" s="290" t="s">
        <v>66</v>
      </c>
      <c r="CV2" s="290"/>
      <c r="CW2" s="290"/>
      <c r="CX2" s="193"/>
      <c r="CY2" s="290" t="s">
        <v>67</v>
      </c>
      <c r="CZ2" s="290"/>
      <c r="DA2" s="290"/>
      <c r="DB2" s="193"/>
      <c r="DC2" s="288" t="s">
        <v>68</v>
      </c>
      <c r="DD2" s="288"/>
      <c r="DE2" s="288"/>
      <c r="DF2" s="193"/>
      <c r="DG2" s="288" t="s">
        <v>465</v>
      </c>
      <c r="DH2" s="288"/>
      <c r="DI2" s="288"/>
      <c r="DJ2" s="193"/>
      <c r="DK2" s="288" t="s">
        <v>85</v>
      </c>
      <c r="DL2" s="288"/>
      <c r="DM2" s="288"/>
      <c r="DN2" s="193"/>
      <c r="DO2" s="290" t="s">
        <v>69</v>
      </c>
      <c r="DP2" s="290"/>
      <c r="DQ2" s="290"/>
      <c r="DR2" s="193"/>
      <c r="DS2" s="288" t="s">
        <v>70</v>
      </c>
      <c r="DT2" s="288"/>
      <c r="DU2" s="288"/>
      <c r="DV2" s="193"/>
      <c r="DW2" s="289" t="s">
        <v>71</v>
      </c>
      <c r="DX2" s="289"/>
      <c r="DY2" s="289"/>
      <c r="DZ2" s="193"/>
      <c r="EA2" s="290" t="s">
        <v>72</v>
      </c>
      <c r="EB2" s="290"/>
      <c r="EC2" s="290"/>
      <c r="ED2" s="193"/>
      <c r="EE2" s="289" t="s">
        <v>73</v>
      </c>
      <c r="EF2" s="289"/>
      <c r="EG2" s="289"/>
      <c r="EH2" s="193"/>
      <c r="EI2" s="288" t="s">
        <v>74</v>
      </c>
      <c r="EJ2" s="288"/>
      <c r="EK2" s="288"/>
      <c r="EL2" s="193"/>
      <c r="EM2" s="288" t="s">
        <v>75</v>
      </c>
      <c r="EN2" s="288"/>
      <c r="EO2" s="288"/>
      <c r="EP2" s="193"/>
      <c r="EQ2" s="288" t="s">
        <v>76</v>
      </c>
      <c r="ER2" s="288"/>
      <c r="ES2" s="288"/>
      <c r="ET2" s="193"/>
      <c r="EU2" s="289" t="s">
        <v>77</v>
      </c>
      <c r="EV2" s="289"/>
      <c r="EW2" s="289"/>
      <c r="EX2" s="193"/>
      <c r="EY2" s="288" t="s">
        <v>78</v>
      </c>
      <c r="EZ2" s="288"/>
      <c r="FA2" s="288"/>
      <c r="FB2" s="193"/>
      <c r="FC2" s="288" t="s">
        <v>79</v>
      </c>
      <c r="FD2" s="288"/>
      <c r="FE2" s="288"/>
      <c r="FF2" s="193"/>
      <c r="FG2" s="288" t="s">
        <v>80</v>
      </c>
      <c r="FH2" s="288"/>
      <c r="FI2" s="288"/>
      <c r="FJ2" s="193"/>
      <c r="FK2" s="18"/>
      <c r="FL2" s="18"/>
      <c r="FM2" s="18"/>
      <c r="FN2" s="193"/>
      <c r="FO2" s="18"/>
      <c r="FP2" s="18"/>
      <c r="FQ2" s="18"/>
      <c r="FR2" s="193"/>
      <c r="FT2" s="233" t="s">
        <v>336</v>
      </c>
    </row>
    <row r="3" spans="1:177" ht="18">
      <c r="A3" s="111"/>
      <c r="B3" s="195" t="s">
        <v>81</v>
      </c>
      <c r="C3" s="196"/>
      <c r="D3" s="196"/>
      <c r="E3" s="197"/>
      <c r="F3" s="195"/>
      <c r="G3" s="196"/>
      <c r="H3" s="196"/>
      <c r="I3" s="197"/>
      <c r="J3" s="195"/>
      <c r="K3" s="196"/>
      <c r="L3" s="196"/>
      <c r="M3" s="197"/>
      <c r="N3" s="195"/>
      <c r="O3" s="196"/>
      <c r="P3" s="196"/>
      <c r="Q3" s="197"/>
      <c r="R3" s="195"/>
      <c r="S3" s="196"/>
      <c r="T3" s="196"/>
      <c r="U3" s="197"/>
      <c r="V3" s="195"/>
      <c r="W3" s="196"/>
      <c r="X3" s="196"/>
      <c r="Y3" s="197"/>
      <c r="Z3" s="195"/>
      <c r="AA3" s="196"/>
      <c r="AB3" s="196"/>
      <c r="AC3" s="197"/>
      <c r="AD3" s="195"/>
      <c r="AE3" s="196"/>
      <c r="AF3" s="196"/>
      <c r="AG3" s="197"/>
      <c r="AH3" s="195"/>
      <c r="AI3" s="196"/>
      <c r="AJ3" s="196"/>
      <c r="AK3" s="197"/>
      <c r="AL3" s="195"/>
      <c r="AM3" s="196"/>
      <c r="AN3" s="196"/>
      <c r="AO3" s="197"/>
      <c r="AP3" s="195"/>
      <c r="AQ3" s="196"/>
      <c r="AR3" s="196"/>
      <c r="AS3" s="197"/>
      <c r="AT3" s="195"/>
      <c r="AU3" s="196"/>
      <c r="AV3" s="196"/>
      <c r="AW3" s="197"/>
      <c r="AX3" s="195"/>
      <c r="AY3" s="196"/>
      <c r="AZ3" s="196"/>
      <c r="BA3" s="197"/>
      <c r="BB3" s="195"/>
      <c r="BC3" s="196"/>
      <c r="BD3" s="196"/>
      <c r="BE3" s="197"/>
      <c r="BF3" s="195"/>
      <c r="BG3" s="196"/>
      <c r="BH3" s="196"/>
      <c r="BI3" s="197"/>
      <c r="BJ3" s="195"/>
      <c r="BK3" s="196"/>
      <c r="BL3" s="196"/>
      <c r="BM3" s="197"/>
      <c r="BN3" s="195"/>
      <c r="BO3" s="196"/>
      <c r="BP3" s="196"/>
      <c r="BQ3" s="197"/>
      <c r="BR3" s="195"/>
      <c r="BS3" s="196"/>
      <c r="BT3" s="196"/>
      <c r="BU3" s="197"/>
      <c r="BV3" s="195"/>
      <c r="BW3" s="196"/>
      <c r="BX3" s="196"/>
      <c r="BY3" s="197"/>
      <c r="BZ3" s="195"/>
      <c r="CA3" s="196"/>
      <c r="CB3" s="196"/>
      <c r="CC3" s="197"/>
      <c r="CD3" s="195"/>
      <c r="CE3" s="196"/>
      <c r="CF3" s="196"/>
      <c r="CG3" s="197"/>
      <c r="CH3" s="195"/>
      <c r="CI3" s="196"/>
      <c r="CJ3" s="196"/>
      <c r="CK3" s="197"/>
      <c r="CL3" s="195"/>
      <c r="CM3" s="194"/>
      <c r="CN3" s="194"/>
      <c r="CO3" s="194"/>
      <c r="CP3" s="195"/>
      <c r="CQ3" s="194"/>
      <c r="CR3" s="194"/>
      <c r="CS3" s="194"/>
      <c r="CT3" s="195"/>
      <c r="CU3" s="194"/>
      <c r="CV3" s="194"/>
      <c r="CW3" s="194"/>
      <c r="CX3" s="195"/>
      <c r="CY3" s="196"/>
      <c r="CZ3" s="196"/>
      <c r="DA3" s="197"/>
      <c r="DB3" s="195"/>
      <c r="DC3" s="196"/>
      <c r="DD3" s="196"/>
      <c r="DE3" s="197"/>
      <c r="DF3" s="195"/>
      <c r="DG3" s="196"/>
      <c r="DH3" s="196"/>
      <c r="DI3" s="197"/>
      <c r="DJ3" s="195"/>
      <c r="DK3" s="196"/>
      <c r="DL3" s="196"/>
      <c r="DM3" s="197"/>
      <c r="DN3" s="195"/>
      <c r="DO3" s="196"/>
      <c r="DP3" s="196"/>
      <c r="DQ3" s="197"/>
      <c r="DR3" s="195"/>
      <c r="DS3" s="196"/>
      <c r="DT3" s="196"/>
      <c r="DU3" s="197"/>
      <c r="DV3" s="195"/>
      <c r="DW3" s="196"/>
      <c r="DX3" s="196"/>
      <c r="DY3" s="197"/>
      <c r="DZ3" s="195"/>
      <c r="EA3" s="196"/>
      <c r="EB3" s="196"/>
      <c r="EC3" s="197"/>
      <c r="ED3" s="195"/>
      <c r="EE3" s="196"/>
      <c r="EF3" s="196"/>
      <c r="EG3" s="197"/>
      <c r="EH3" s="195"/>
      <c r="EI3" s="196"/>
      <c r="EJ3" s="196"/>
      <c r="EK3" s="197"/>
      <c r="EL3" s="195"/>
      <c r="EM3" s="196"/>
      <c r="EN3" s="196"/>
      <c r="EO3" s="197"/>
      <c r="EP3" s="195"/>
      <c r="EQ3" s="196"/>
      <c r="ER3" s="196"/>
      <c r="ES3" s="197"/>
      <c r="ET3" s="195"/>
      <c r="EU3" s="196"/>
      <c r="EV3" s="196"/>
      <c r="EW3" s="197"/>
      <c r="EX3" s="195"/>
      <c r="EY3" s="196"/>
      <c r="EZ3" s="196"/>
      <c r="FA3" s="197"/>
      <c r="FB3" s="195"/>
      <c r="FC3" s="196"/>
      <c r="FD3" s="196"/>
      <c r="FE3" s="197"/>
      <c r="FF3" s="195"/>
      <c r="FG3" s="196"/>
      <c r="FH3" s="196"/>
      <c r="FI3" s="197"/>
      <c r="FJ3" s="195"/>
      <c r="FK3" s="196"/>
      <c r="FL3" s="196"/>
      <c r="FM3" s="197"/>
      <c r="FN3" s="195"/>
      <c r="FO3" s="196"/>
      <c r="FP3" s="196"/>
      <c r="FQ3" s="197"/>
      <c r="FR3" s="195"/>
      <c r="FT3" s="18"/>
    </row>
    <row r="4" spans="1:177" ht="18">
      <c r="A4" s="111"/>
      <c r="B4" s="195"/>
      <c r="C4" s="212" t="s">
        <v>82</v>
      </c>
      <c r="D4" s="212" t="s">
        <v>257</v>
      </c>
      <c r="E4" s="212" t="s">
        <v>83</v>
      </c>
      <c r="F4" s="213"/>
      <c r="G4" s="212" t="s">
        <v>82</v>
      </c>
      <c r="H4" s="212" t="s">
        <v>257</v>
      </c>
      <c r="I4" s="212" t="s">
        <v>83</v>
      </c>
      <c r="J4" s="213"/>
      <c r="K4" s="212" t="s">
        <v>82</v>
      </c>
      <c r="L4" s="212" t="s">
        <v>257</v>
      </c>
      <c r="M4" s="212" t="s">
        <v>83</v>
      </c>
      <c r="N4" s="213"/>
      <c r="O4" s="212" t="s">
        <v>82</v>
      </c>
      <c r="P4" s="212" t="s">
        <v>257</v>
      </c>
      <c r="Q4" s="212" t="s">
        <v>83</v>
      </c>
      <c r="R4" s="213"/>
      <c r="S4" s="212" t="s">
        <v>82</v>
      </c>
      <c r="T4" s="212" t="s">
        <v>257</v>
      </c>
      <c r="U4" s="212" t="s">
        <v>83</v>
      </c>
      <c r="V4" s="213"/>
      <c r="W4" s="212" t="s">
        <v>82</v>
      </c>
      <c r="X4" s="212" t="s">
        <v>257</v>
      </c>
      <c r="Y4" s="212" t="s">
        <v>83</v>
      </c>
      <c r="Z4" s="213"/>
      <c r="AA4" s="212" t="s">
        <v>82</v>
      </c>
      <c r="AB4" s="212" t="s">
        <v>257</v>
      </c>
      <c r="AC4" s="212" t="s">
        <v>83</v>
      </c>
      <c r="AD4" s="213"/>
      <c r="AE4" s="212" t="s">
        <v>82</v>
      </c>
      <c r="AF4" s="212" t="s">
        <v>257</v>
      </c>
      <c r="AG4" s="212" t="s">
        <v>83</v>
      </c>
      <c r="AH4" s="213"/>
      <c r="AI4" s="212" t="s">
        <v>82</v>
      </c>
      <c r="AJ4" s="212" t="s">
        <v>257</v>
      </c>
      <c r="AK4" s="212" t="s">
        <v>83</v>
      </c>
      <c r="AL4" s="213"/>
      <c r="AM4" s="212" t="s">
        <v>82</v>
      </c>
      <c r="AN4" s="212" t="s">
        <v>257</v>
      </c>
      <c r="AO4" s="212" t="s">
        <v>83</v>
      </c>
      <c r="AP4" s="213"/>
      <c r="AQ4" s="212" t="s">
        <v>82</v>
      </c>
      <c r="AR4" s="212" t="s">
        <v>257</v>
      </c>
      <c r="AS4" s="212" t="s">
        <v>83</v>
      </c>
      <c r="AT4" s="213"/>
      <c r="AU4" s="212" t="s">
        <v>82</v>
      </c>
      <c r="AV4" s="212" t="s">
        <v>257</v>
      </c>
      <c r="AW4" s="212" t="s">
        <v>83</v>
      </c>
      <c r="AX4" s="213"/>
      <c r="AY4" s="212" t="s">
        <v>82</v>
      </c>
      <c r="AZ4" s="212" t="s">
        <v>257</v>
      </c>
      <c r="BA4" s="212" t="s">
        <v>83</v>
      </c>
      <c r="BB4" s="213"/>
      <c r="BC4" s="212" t="s">
        <v>82</v>
      </c>
      <c r="BD4" s="212" t="s">
        <v>257</v>
      </c>
      <c r="BE4" s="212" t="s">
        <v>83</v>
      </c>
      <c r="BF4" s="213"/>
      <c r="BG4" s="212" t="s">
        <v>82</v>
      </c>
      <c r="BH4" s="212" t="s">
        <v>257</v>
      </c>
      <c r="BI4" s="212" t="s">
        <v>83</v>
      </c>
      <c r="BJ4" s="213"/>
      <c r="BK4" s="212" t="s">
        <v>82</v>
      </c>
      <c r="BL4" s="212" t="s">
        <v>257</v>
      </c>
      <c r="BM4" s="212" t="s">
        <v>83</v>
      </c>
      <c r="BN4" s="213"/>
      <c r="BO4" s="212" t="s">
        <v>82</v>
      </c>
      <c r="BP4" s="212" t="s">
        <v>257</v>
      </c>
      <c r="BQ4" s="212" t="s">
        <v>83</v>
      </c>
      <c r="BR4" s="213"/>
      <c r="BS4" s="212" t="s">
        <v>82</v>
      </c>
      <c r="BT4" s="212" t="s">
        <v>257</v>
      </c>
      <c r="BU4" s="212" t="s">
        <v>83</v>
      </c>
      <c r="BV4" s="213"/>
      <c r="BW4" s="212" t="s">
        <v>82</v>
      </c>
      <c r="BX4" s="212" t="s">
        <v>257</v>
      </c>
      <c r="BY4" s="212" t="s">
        <v>83</v>
      </c>
      <c r="BZ4" s="213"/>
      <c r="CA4" s="212" t="s">
        <v>82</v>
      </c>
      <c r="CB4" s="212" t="s">
        <v>257</v>
      </c>
      <c r="CC4" s="212" t="s">
        <v>83</v>
      </c>
      <c r="CD4" s="213"/>
      <c r="CE4" s="212" t="s">
        <v>82</v>
      </c>
      <c r="CF4" s="212" t="s">
        <v>257</v>
      </c>
      <c r="CG4" s="212" t="s">
        <v>83</v>
      </c>
      <c r="CH4" s="213"/>
      <c r="CI4" s="212" t="s">
        <v>82</v>
      </c>
      <c r="CJ4" s="212" t="s">
        <v>257</v>
      </c>
      <c r="CK4" s="212" t="s">
        <v>83</v>
      </c>
      <c r="CL4" s="213"/>
      <c r="CM4" s="212" t="s">
        <v>82</v>
      </c>
      <c r="CN4" s="212" t="s">
        <v>257</v>
      </c>
      <c r="CO4" s="212" t="s">
        <v>83</v>
      </c>
      <c r="CP4" s="213"/>
      <c r="CQ4" s="212" t="s">
        <v>82</v>
      </c>
      <c r="CR4" s="212" t="s">
        <v>257</v>
      </c>
      <c r="CS4" s="212" t="s">
        <v>83</v>
      </c>
      <c r="CT4" s="213"/>
      <c r="CU4" s="212" t="s">
        <v>82</v>
      </c>
      <c r="CV4" s="212" t="s">
        <v>257</v>
      </c>
      <c r="CW4" s="212" t="s">
        <v>83</v>
      </c>
      <c r="CX4" s="213"/>
      <c r="CY4" s="212" t="s">
        <v>82</v>
      </c>
      <c r="CZ4" s="212" t="s">
        <v>257</v>
      </c>
      <c r="DA4" s="212" t="s">
        <v>83</v>
      </c>
      <c r="DB4" s="213"/>
      <c r="DC4" s="212" t="s">
        <v>82</v>
      </c>
      <c r="DD4" s="212" t="s">
        <v>257</v>
      </c>
      <c r="DE4" s="212" t="s">
        <v>83</v>
      </c>
      <c r="DF4" s="213"/>
      <c r="DG4" s="212" t="s">
        <v>82</v>
      </c>
      <c r="DH4" s="212" t="s">
        <v>257</v>
      </c>
      <c r="DI4" s="212" t="s">
        <v>83</v>
      </c>
      <c r="DJ4" s="213"/>
      <c r="DK4" s="212" t="s">
        <v>82</v>
      </c>
      <c r="DL4" s="212" t="s">
        <v>257</v>
      </c>
      <c r="DM4" s="212" t="s">
        <v>83</v>
      </c>
      <c r="DN4" s="213"/>
      <c r="DO4" s="212" t="s">
        <v>82</v>
      </c>
      <c r="DP4" s="212" t="s">
        <v>257</v>
      </c>
      <c r="DQ4" s="212" t="s">
        <v>83</v>
      </c>
      <c r="DR4" s="213"/>
      <c r="DS4" s="212" t="s">
        <v>82</v>
      </c>
      <c r="DT4" s="212" t="s">
        <v>257</v>
      </c>
      <c r="DU4" s="212" t="s">
        <v>83</v>
      </c>
      <c r="DV4" s="213"/>
      <c r="DW4" s="212" t="s">
        <v>82</v>
      </c>
      <c r="DX4" s="212" t="s">
        <v>257</v>
      </c>
      <c r="DY4" s="212" t="s">
        <v>83</v>
      </c>
      <c r="DZ4" s="213"/>
      <c r="EA4" s="212" t="s">
        <v>82</v>
      </c>
      <c r="EB4" s="212" t="s">
        <v>257</v>
      </c>
      <c r="EC4" s="212" t="s">
        <v>83</v>
      </c>
      <c r="ED4" s="213"/>
      <c r="EE4" s="212" t="s">
        <v>82</v>
      </c>
      <c r="EF4" s="212" t="s">
        <v>257</v>
      </c>
      <c r="EG4" s="212" t="s">
        <v>83</v>
      </c>
      <c r="EH4" s="213"/>
      <c r="EI4" s="212" t="s">
        <v>82</v>
      </c>
      <c r="EJ4" s="212" t="s">
        <v>257</v>
      </c>
      <c r="EK4" s="212" t="s">
        <v>83</v>
      </c>
      <c r="EL4" s="213"/>
      <c r="EM4" s="212" t="s">
        <v>82</v>
      </c>
      <c r="EN4" s="212" t="s">
        <v>257</v>
      </c>
      <c r="EO4" s="212" t="s">
        <v>83</v>
      </c>
      <c r="EP4" s="213"/>
      <c r="EQ4" s="212" t="s">
        <v>82</v>
      </c>
      <c r="ER4" s="212" t="s">
        <v>257</v>
      </c>
      <c r="ES4" s="212" t="s">
        <v>83</v>
      </c>
      <c r="ET4" s="213"/>
      <c r="EU4" s="212" t="s">
        <v>82</v>
      </c>
      <c r="EV4" s="212" t="s">
        <v>257</v>
      </c>
      <c r="EW4" s="212" t="s">
        <v>83</v>
      </c>
      <c r="EX4" s="213"/>
      <c r="EY4" s="212" t="s">
        <v>82</v>
      </c>
      <c r="EZ4" s="212" t="s">
        <v>257</v>
      </c>
      <c r="FA4" s="212" t="s">
        <v>83</v>
      </c>
      <c r="FB4" s="213"/>
      <c r="FC4" s="212" t="s">
        <v>82</v>
      </c>
      <c r="FD4" s="212" t="s">
        <v>257</v>
      </c>
      <c r="FE4" s="212" t="s">
        <v>83</v>
      </c>
      <c r="FF4" s="213"/>
      <c r="FG4" s="212" t="s">
        <v>82</v>
      </c>
      <c r="FH4" s="212" t="s">
        <v>257</v>
      </c>
      <c r="FI4" s="212" t="s">
        <v>83</v>
      </c>
      <c r="FJ4" s="213"/>
      <c r="FK4" s="212" t="s">
        <v>82</v>
      </c>
      <c r="FL4" s="212" t="s">
        <v>257</v>
      </c>
      <c r="FM4" s="212" t="s">
        <v>83</v>
      </c>
      <c r="FN4" s="213"/>
      <c r="FO4" s="212" t="s">
        <v>82</v>
      </c>
      <c r="FP4" s="212" t="s">
        <v>257</v>
      </c>
      <c r="FQ4" s="212" t="s">
        <v>83</v>
      </c>
      <c r="FR4" s="213"/>
      <c r="FT4" s="18"/>
    </row>
    <row r="5" spans="1:177" ht="15.75">
      <c r="A5" s="110" t="s">
        <v>410</v>
      </c>
      <c r="B5" s="198"/>
      <c r="C5" s="205"/>
      <c r="D5" s="205"/>
      <c r="E5" s="206">
        <v>303714.74870744598</v>
      </c>
      <c r="F5" s="207"/>
      <c r="G5" s="211"/>
      <c r="H5" s="211"/>
      <c r="I5" s="206">
        <v>8395.199439996104</v>
      </c>
      <c r="J5" s="207"/>
      <c r="K5" s="211"/>
      <c r="L5" s="211"/>
      <c r="M5" s="206">
        <v>0</v>
      </c>
      <c r="N5" s="207"/>
      <c r="O5" s="211"/>
      <c r="P5" s="211"/>
      <c r="Q5" s="206">
        <v>119160.21184275602</v>
      </c>
      <c r="R5" s="207"/>
      <c r="S5" s="211"/>
      <c r="T5" s="211"/>
      <c r="U5" s="206">
        <v>-47420.248758452261</v>
      </c>
      <c r="V5" s="207"/>
      <c r="W5" s="211"/>
      <c r="X5" s="211"/>
      <c r="Y5" s="206">
        <v>-76443.849229446001</v>
      </c>
      <c r="Z5" s="207"/>
      <c r="AA5" s="211"/>
      <c r="AB5" s="211"/>
      <c r="AC5" s="206" t="e">
        <v>#REF!</v>
      </c>
      <c r="AD5" s="207"/>
      <c r="AE5" s="211"/>
      <c r="AF5" s="211"/>
      <c r="AG5" s="206">
        <v>-35156.966915931756</v>
      </c>
      <c r="AH5" s="207"/>
      <c r="AI5" s="211"/>
      <c r="AJ5" s="211"/>
      <c r="AK5" s="206">
        <v>0</v>
      </c>
      <c r="AL5" s="207"/>
      <c r="AM5" s="211"/>
      <c r="AN5" s="211"/>
      <c r="AO5" s="206">
        <v>-100558.08272604394</v>
      </c>
      <c r="AP5" s="207"/>
      <c r="AQ5" s="211"/>
      <c r="AR5" s="211"/>
      <c r="AS5" s="206">
        <v>947.78421603411721</v>
      </c>
      <c r="AT5" s="207"/>
      <c r="AU5" s="211"/>
      <c r="AV5" s="211"/>
      <c r="AW5" s="206">
        <v>-47251.612587383024</v>
      </c>
      <c r="AX5" s="207"/>
      <c r="AY5" s="211"/>
      <c r="AZ5" s="211"/>
      <c r="BA5" s="206">
        <v>-162095.91770685514</v>
      </c>
      <c r="BB5" s="207"/>
      <c r="BC5" s="211"/>
      <c r="BD5" s="211"/>
      <c r="BE5" s="206">
        <v>-97137.4819771615</v>
      </c>
      <c r="BF5" s="207"/>
      <c r="BG5" s="211"/>
      <c r="BH5" s="211"/>
      <c r="BI5" s="206">
        <v>-118410.12003822518</v>
      </c>
      <c r="BJ5" s="207"/>
      <c r="BK5" s="211"/>
      <c r="BL5" s="211"/>
      <c r="BM5" s="206" t="e">
        <v>#REF!</v>
      </c>
      <c r="BN5" s="207"/>
      <c r="BO5" s="211"/>
      <c r="BP5" s="211"/>
      <c r="BQ5" s="206">
        <v>0</v>
      </c>
      <c r="BR5" s="207"/>
      <c r="BS5" s="211"/>
      <c r="BT5" s="211"/>
      <c r="BU5" s="206">
        <v>96492.347425617801</v>
      </c>
      <c r="BV5" s="207"/>
      <c r="BW5" s="211"/>
      <c r="BX5" s="211"/>
      <c r="BY5" s="206">
        <v>31498.784907064488</v>
      </c>
      <c r="BZ5" s="207"/>
      <c r="CA5" s="211"/>
      <c r="CB5" s="211"/>
      <c r="CC5" s="206">
        <v>15573.552667417769</v>
      </c>
      <c r="CD5" s="207"/>
      <c r="CE5" s="211"/>
      <c r="CF5" s="211"/>
      <c r="CG5" s="206">
        <v>27369.148949418603</v>
      </c>
      <c r="CH5" s="207"/>
      <c r="CI5" s="211"/>
      <c r="CJ5" s="211"/>
      <c r="CK5" s="206">
        <v>-21603.109948756424</v>
      </c>
      <c r="CL5" s="207"/>
      <c r="CM5" s="211"/>
      <c r="CN5" s="211"/>
      <c r="CO5" s="206">
        <v>-26905.191077818083</v>
      </c>
      <c r="CP5" s="207"/>
      <c r="CQ5" s="211"/>
      <c r="CR5" s="211"/>
      <c r="CS5" s="206">
        <v>4.9363353067444597E-3</v>
      </c>
      <c r="CT5" s="207"/>
      <c r="CU5" s="211"/>
      <c r="CV5" s="211"/>
      <c r="CW5" s="206">
        <v>-158898.32529888922</v>
      </c>
      <c r="CX5" s="207"/>
      <c r="CY5" s="211"/>
      <c r="CZ5" s="211"/>
      <c r="DA5" s="206">
        <v>-108075.11217965062</v>
      </c>
      <c r="DB5" s="207"/>
      <c r="DC5" s="211"/>
      <c r="DD5" s="211"/>
      <c r="DE5" s="206">
        <v>-127083.9613894677</v>
      </c>
      <c r="DF5" s="207"/>
      <c r="DG5" s="211"/>
      <c r="DH5" s="211"/>
      <c r="DI5" s="206">
        <v>896.69232921107766</v>
      </c>
      <c r="DJ5" s="207"/>
      <c r="DK5" s="211"/>
      <c r="DL5" s="211"/>
      <c r="DM5" s="206">
        <v>158941.8226321844</v>
      </c>
      <c r="DN5" s="207"/>
      <c r="DO5" s="211"/>
      <c r="DP5" s="211"/>
      <c r="DQ5" s="206">
        <v>-95880.863457918182</v>
      </c>
      <c r="DR5" s="207"/>
      <c r="DS5" s="211"/>
      <c r="DT5" s="211"/>
      <c r="DU5" s="206">
        <v>-8718.3701244335298</v>
      </c>
      <c r="DV5" s="207"/>
      <c r="DW5" s="211"/>
      <c r="DX5" s="211"/>
      <c r="DY5" s="206">
        <v>0</v>
      </c>
      <c r="DZ5" s="207"/>
      <c r="EA5" s="211"/>
      <c r="EB5" s="211"/>
      <c r="EC5" s="206">
        <v>0</v>
      </c>
      <c r="ED5" s="207"/>
      <c r="EE5" s="211"/>
      <c r="EF5" s="211"/>
      <c r="EG5" s="206">
        <v>-188413.33345620066</v>
      </c>
      <c r="EH5" s="207"/>
      <c r="EI5" s="211"/>
      <c r="EJ5" s="211"/>
      <c r="EK5" s="206">
        <v>42243.680711078479</v>
      </c>
      <c r="EL5" s="207"/>
      <c r="EM5" s="211"/>
      <c r="EN5" s="211"/>
      <c r="EO5" s="206">
        <v>-87159.478355717642</v>
      </c>
      <c r="EP5" s="207"/>
      <c r="EQ5" s="211"/>
      <c r="ER5" s="211"/>
      <c r="ES5" s="206">
        <v>-557904.40769207058</v>
      </c>
      <c r="ET5" s="207"/>
      <c r="EU5" s="211"/>
      <c r="EV5" s="211"/>
      <c r="EW5" s="206">
        <v>-167292.60917095243</v>
      </c>
      <c r="EX5" s="207"/>
      <c r="EY5" s="211"/>
      <c r="EZ5" s="211"/>
      <c r="FA5" s="206">
        <v>-430609.97731667553</v>
      </c>
      <c r="FB5" s="207"/>
      <c r="FC5" s="211"/>
      <c r="FD5" s="211"/>
      <c r="FE5" s="206">
        <v>-51818.822746321595</v>
      </c>
      <c r="FF5" s="207"/>
      <c r="FG5" s="211"/>
      <c r="FH5" s="211"/>
      <c r="FI5" s="206">
        <v>100440.42179589999</v>
      </c>
      <c r="FJ5" s="207"/>
      <c r="FK5" s="205"/>
      <c r="FL5" s="205"/>
      <c r="FM5" s="206"/>
      <c r="FN5" s="207"/>
      <c r="FO5" s="205"/>
      <c r="FP5" s="205"/>
      <c r="FQ5" s="206"/>
      <c r="FR5" s="207"/>
      <c r="FT5" s="244">
        <v>60291.94</v>
      </c>
    </row>
    <row r="6" spans="1:177" ht="15.75">
      <c r="A6" s="113" t="s">
        <v>260</v>
      </c>
      <c r="B6" s="198"/>
      <c r="C6" s="205">
        <f>+ALVAREZ!M17</f>
        <v>0</v>
      </c>
      <c r="D6" s="205"/>
      <c r="E6" s="205">
        <f>E5+C6</f>
        <v>303714.74870744598</v>
      </c>
      <c r="F6" s="207"/>
      <c r="G6" s="211">
        <f>+AMBROGGIO!M17</f>
        <v>0</v>
      </c>
      <c r="H6" s="211"/>
      <c r="I6" s="205">
        <f>I5+G6</f>
        <v>8395.199439996104</v>
      </c>
      <c r="J6" s="207"/>
      <c r="K6" s="211">
        <f>+ARGARAÑA!M17</f>
        <v>0</v>
      </c>
      <c r="L6" s="211"/>
      <c r="M6" s="205">
        <f>M5+K6</f>
        <v>0</v>
      </c>
      <c r="N6" s="207"/>
      <c r="O6" s="211">
        <f>+BARRA!M18</f>
        <v>0</v>
      </c>
      <c r="P6" s="211"/>
      <c r="Q6" s="205">
        <f>Q5+O6</f>
        <v>119160.21184275602</v>
      </c>
      <c r="R6" s="207"/>
      <c r="S6" s="211">
        <f>+BIOLMOL!M17</f>
        <v>0</v>
      </c>
      <c r="T6" s="211"/>
      <c r="U6" s="205">
        <f>U5+S6</f>
        <v>-47420.248758452261</v>
      </c>
      <c r="V6" s="207"/>
      <c r="W6" s="211">
        <f>+'BISIG-DITAMO'!M17</f>
        <v>0</v>
      </c>
      <c r="X6" s="211"/>
      <c r="Y6" s="205">
        <f>Y5+W6</f>
        <v>-76443.849229446001</v>
      </c>
      <c r="Z6" s="207"/>
      <c r="AA6" s="211" t="e">
        <f>+#REF!</f>
        <v>#REF!</v>
      </c>
      <c r="AB6" s="211"/>
      <c r="AC6" s="205" t="e">
        <f>AC5+AA6</f>
        <v>#REF!</v>
      </c>
      <c r="AD6" s="207"/>
      <c r="AE6" s="211">
        <f>+CAPUTTO!M17</f>
        <v>0</v>
      </c>
      <c r="AF6" s="211"/>
      <c r="AG6" s="205">
        <f>AG5+AE6</f>
        <v>-35156.966915931756</v>
      </c>
      <c r="AH6" s="207"/>
      <c r="AI6" s="211">
        <f>+CARPIO!M17</f>
        <v>0</v>
      </c>
      <c r="AJ6" s="211"/>
      <c r="AK6" s="205">
        <f>AK5+AI6</f>
        <v>0</v>
      </c>
      <c r="AL6" s="207"/>
      <c r="AM6" s="211">
        <f>+CARRIZO!M17</f>
        <v>0</v>
      </c>
      <c r="AN6" s="211"/>
      <c r="AO6" s="205">
        <f>AO5+AM6</f>
        <v>-100558.08272604394</v>
      </c>
      <c r="AP6" s="207"/>
      <c r="AQ6" s="211">
        <f>+CECCHINI!M17</f>
        <v>130000</v>
      </c>
      <c r="AR6" s="211"/>
      <c r="AS6" s="205">
        <f>AS5+AQ6</f>
        <v>130947.78421603412</v>
      </c>
      <c r="AT6" s="207"/>
      <c r="AU6" s="211">
        <f>+CELEJ!M17</f>
        <v>0</v>
      </c>
      <c r="AV6" s="211"/>
      <c r="AW6" s="205">
        <f>AW5+AU6</f>
        <v>-47251.612587383024</v>
      </c>
      <c r="AX6" s="207"/>
      <c r="AY6" s="211">
        <f>+CONTIN!M17</f>
        <v>0</v>
      </c>
      <c r="AZ6" s="211"/>
      <c r="BA6" s="205">
        <f>BA5+AY6</f>
        <v>-162095.91770685514</v>
      </c>
      <c r="BB6" s="207"/>
      <c r="BC6" s="211">
        <f>+CULTCEL!M17</f>
        <v>0</v>
      </c>
      <c r="BD6" s="211"/>
      <c r="BE6" s="205">
        <f>BE5+BC6</f>
        <v>-97137.4819771615</v>
      </c>
      <c r="BF6" s="207"/>
      <c r="BG6" s="211">
        <f>+DEGANO!M17</f>
        <v>0</v>
      </c>
      <c r="BH6" s="211"/>
      <c r="BI6" s="205">
        <f>BI5+BG6</f>
        <v>-118410.12003822518</v>
      </c>
      <c r="BJ6" s="207"/>
      <c r="BK6" s="211" t="e">
        <f>+#REF!</f>
        <v>#REF!</v>
      </c>
      <c r="BL6" s="211"/>
      <c r="BM6" s="205" t="e">
        <f>BM5+BK6</f>
        <v>#REF!</v>
      </c>
      <c r="BN6" s="207"/>
      <c r="BO6" s="211">
        <f>+DURAND!M17</f>
        <v>0</v>
      </c>
      <c r="BP6" s="211"/>
      <c r="BQ6" s="205">
        <f>BQ5+BO6</f>
        <v>0</v>
      </c>
      <c r="BR6" s="207"/>
      <c r="BS6" s="211">
        <f>+FABRO!M17</f>
        <v>127653</v>
      </c>
      <c r="BT6" s="211"/>
      <c r="BU6" s="205">
        <f>BU5+BS6</f>
        <v>224145.3474256178</v>
      </c>
      <c r="BV6" s="207"/>
      <c r="BW6" s="211">
        <f>+FANANI!M17</f>
        <v>0</v>
      </c>
      <c r="BX6" s="211"/>
      <c r="BY6" s="205">
        <f>BY5+BW6</f>
        <v>31498.784907064488</v>
      </c>
      <c r="BZ6" s="207"/>
      <c r="CA6" s="211">
        <f>+FIDELIO!M17</f>
        <v>0</v>
      </c>
      <c r="CB6" s="211"/>
      <c r="CC6" s="205">
        <f>CC5+CA6</f>
        <v>15573.552667417769</v>
      </c>
      <c r="CD6" s="207"/>
      <c r="CE6" s="211">
        <f>+GALIANO!M17</f>
        <v>0</v>
      </c>
      <c r="CF6" s="211"/>
      <c r="CG6" s="205">
        <f>CG5+CE6</f>
        <v>27369.148949418603</v>
      </c>
      <c r="CH6" s="207"/>
      <c r="CI6" s="211">
        <f>+GPICO!M17</f>
        <v>0</v>
      </c>
      <c r="CJ6" s="211"/>
      <c r="CK6" s="205">
        <f>CK5+CI6</f>
        <v>-21603.109948756424</v>
      </c>
      <c r="CL6" s="207"/>
      <c r="CM6" s="211">
        <f>+GIL!M17</f>
        <v>0</v>
      </c>
      <c r="CN6" s="211"/>
      <c r="CO6" s="205">
        <f>CO5+CM6</f>
        <v>-26905.191077818083</v>
      </c>
      <c r="CP6" s="207"/>
      <c r="CQ6" s="211">
        <f>+GOLDRAIJ!M17</f>
        <v>0</v>
      </c>
      <c r="CR6" s="211"/>
      <c r="CS6" s="205">
        <f>CS5+CQ6</f>
        <v>4.9363353067444597E-3</v>
      </c>
      <c r="CT6" s="207"/>
      <c r="CU6" s="211">
        <f>+GUIDO!M17</f>
        <v>0</v>
      </c>
      <c r="CV6" s="211"/>
      <c r="CW6" s="205">
        <f>CW5+CU6</f>
        <v>-158898.32529888922</v>
      </c>
      <c r="CX6" s="207"/>
      <c r="CY6" s="211">
        <f>+HALLAK!M17</f>
        <v>0</v>
      </c>
      <c r="CZ6" s="211"/>
      <c r="DA6" s="205">
        <f>DA5+CY6</f>
        <v>-108075.11217965062</v>
      </c>
      <c r="DB6" s="207"/>
      <c r="DC6" s="211">
        <f>+IRAZOQUI!M17</f>
        <v>105060</v>
      </c>
      <c r="DD6" s="211"/>
      <c r="DE6" s="205">
        <f>DE5+DC6</f>
        <v>-22023.961389467702</v>
      </c>
      <c r="DF6" s="207"/>
      <c r="DG6" s="211">
        <f>+'PABLO(BARRA)'!M17</f>
        <v>0</v>
      </c>
      <c r="DH6" s="211"/>
      <c r="DI6" s="205">
        <f>DI5+DG6</f>
        <v>896.69232921107766</v>
      </c>
      <c r="DJ6" s="207"/>
      <c r="DK6" s="211">
        <f>+LOPEZ!M17</f>
        <v>0</v>
      </c>
      <c r="DL6" s="211"/>
      <c r="DM6" s="205">
        <f>DM5+DK6</f>
        <v>158941.8226321844</v>
      </c>
      <c r="DN6" s="207"/>
      <c r="DO6" s="211">
        <f>+MONTI!M17</f>
        <v>0</v>
      </c>
      <c r="DP6" s="211"/>
      <c r="DQ6" s="205">
        <f>DQ5+DO6</f>
        <v>-95880.863457918182</v>
      </c>
      <c r="DR6" s="207"/>
      <c r="DS6" s="211">
        <f>+MONTICH!M17</f>
        <v>0</v>
      </c>
      <c r="DT6" s="211"/>
      <c r="DU6" s="205">
        <f>DU5+DS6</f>
        <v>-8718.3701244335298</v>
      </c>
      <c r="DV6" s="207"/>
      <c r="DW6" s="211">
        <f>+MOYANO!M17</f>
        <v>0</v>
      </c>
      <c r="DX6" s="211"/>
      <c r="DY6" s="205">
        <f>DY5+DW6</f>
        <v>0</v>
      </c>
      <c r="DZ6" s="207"/>
      <c r="EA6" s="211">
        <f>+OLIVEIRA!M17</f>
        <v>0</v>
      </c>
      <c r="EB6" s="211"/>
      <c r="EC6" s="205">
        <f>EC5+EA6</f>
        <v>0</v>
      </c>
      <c r="ED6" s="207"/>
      <c r="EE6" s="211">
        <f>+PRUCCA!M17</f>
        <v>0</v>
      </c>
      <c r="EF6" s="211"/>
      <c r="EG6" s="205">
        <f>EG5+EE6</f>
        <v>-188413.33345620066</v>
      </c>
      <c r="EH6" s="207"/>
      <c r="EI6" s="211">
        <f>+QUIROGA!M17</f>
        <v>0</v>
      </c>
      <c r="EJ6" s="211"/>
      <c r="EK6" s="205">
        <f>EK5+EI6</f>
        <v>42243.680711078479</v>
      </c>
      <c r="EL6" s="207"/>
      <c r="EM6" s="211">
        <f>+ROMERO!M17</f>
        <v>0</v>
      </c>
      <c r="EN6" s="211"/>
      <c r="EO6" s="205">
        <f>EO5+EM6</f>
        <v>-87159.478355717642</v>
      </c>
      <c r="EP6" s="207"/>
      <c r="EQ6" s="211">
        <f>+SMANIA!M17</f>
        <v>427466.66</v>
      </c>
      <c r="ER6" s="211"/>
      <c r="ES6" s="205">
        <f>ES5+EQ6</f>
        <v>-130437.74769207061</v>
      </c>
      <c r="ET6" s="207"/>
      <c r="EU6" s="211">
        <f>+SOSA!M17</f>
        <v>124732.84</v>
      </c>
      <c r="EV6" s="211"/>
      <c r="EW6" s="205">
        <f>EW5+EU6</f>
        <v>-42559.769170952437</v>
      </c>
      <c r="EX6" s="207"/>
      <c r="EY6" s="211">
        <f>+VALDEZ!M17</f>
        <v>159900</v>
      </c>
      <c r="EZ6" s="211"/>
      <c r="FA6" s="205">
        <f>FA5+EY6</f>
        <v>-270709.97731667553</v>
      </c>
      <c r="FB6" s="207"/>
      <c r="FC6" s="211">
        <f>+VILCAES!M17</f>
        <v>0</v>
      </c>
      <c r="FD6" s="211"/>
      <c r="FE6" s="205">
        <f>FE5+FC6</f>
        <v>-51818.822746321595</v>
      </c>
      <c r="FF6" s="207"/>
      <c r="FG6" s="211">
        <f>+WILKE!M17</f>
        <v>0</v>
      </c>
      <c r="FH6" s="211"/>
      <c r="FI6" s="205">
        <f>FI5+FG6</f>
        <v>100440.42179589999</v>
      </c>
      <c r="FJ6" s="207"/>
      <c r="FK6" s="205"/>
      <c r="FL6" s="205"/>
      <c r="FM6" s="205"/>
      <c r="FN6" s="207"/>
      <c r="FO6" s="205"/>
      <c r="FP6" s="205"/>
      <c r="FQ6" s="205"/>
      <c r="FR6" s="207"/>
      <c r="FT6" s="222"/>
    </row>
    <row r="7" spans="1:177" ht="15.75">
      <c r="A7" s="113" t="s">
        <v>84</v>
      </c>
      <c r="B7" s="198"/>
      <c r="C7" s="208"/>
      <c r="D7" s="205"/>
      <c r="E7" s="206">
        <f>E6*1.01</f>
        <v>306751.89619452046</v>
      </c>
      <c r="F7" s="207"/>
      <c r="G7" s="214"/>
      <c r="H7" s="211"/>
      <c r="I7" s="206">
        <f>I6*1.01</f>
        <v>8479.1514343960644</v>
      </c>
      <c r="J7" s="207"/>
      <c r="K7" s="214"/>
      <c r="L7" s="211"/>
      <c r="M7" s="206">
        <f>M6*1.02</f>
        <v>0</v>
      </c>
      <c r="N7" s="207"/>
      <c r="O7" s="214"/>
      <c r="P7" s="211"/>
      <c r="Q7" s="206">
        <f>Q6*1.01</f>
        <v>120351.81396118358</v>
      </c>
      <c r="R7" s="207"/>
      <c r="S7" s="214"/>
      <c r="T7" s="211"/>
      <c r="U7" s="206">
        <f>U6*1.02</f>
        <v>-48368.653733621308</v>
      </c>
      <c r="V7" s="207"/>
      <c r="W7" s="214"/>
      <c r="X7" s="211"/>
      <c r="Y7" s="206">
        <f>Y6*1.027</f>
        <v>-78507.833158641035</v>
      </c>
      <c r="Z7" s="207"/>
      <c r="AA7" s="214"/>
      <c r="AB7" s="211"/>
      <c r="AC7" s="206" t="e">
        <f>AC6*1.02</f>
        <v>#REF!</v>
      </c>
      <c r="AD7" s="207"/>
      <c r="AE7" s="214"/>
      <c r="AF7" s="211"/>
      <c r="AG7" s="206">
        <f>AG6*1.027</f>
        <v>-36106.20502266191</v>
      </c>
      <c r="AH7" s="207"/>
      <c r="AI7" s="214"/>
      <c r="AJ7" s="211"/>
      <c r="AK7" s="206">
        <f>AK6*1.02</f>
        <v>0</v>
      </c>
      <c r="AL7" s="207"/>
      <c r="AM7" s="214"/>
      <c r="AN7" s="211"/>
      <c r="AO7" s="206">
        <f>AO6*1.027</f>
        <v>-103273.15095964712</v>
      </c>
      <c r="AP7" s="207"/>
      <c r="AQ7" s="214"/>
      <c r="AR7" s="211"/>
      <c r="AS7" s="206">
        <f>AS6*1.01</f>
        <v>132257.26205819446</v>
      </c>
      <c r="AT7" s="207"/>
      <c r="AU7" s="214"/>
      <c r="AV7" s="211"/>
      <c r="AW7" s="206">
        <f>AW6*1.027</f>
        <v>-48527.406127242364</v>
      </c>
      <c r="AX7" s="207"/>
      <c r="AY7" s="214"/>
      <c r="AZ7" s="211"/>
      <c r="BA7" s="206">
        <f>BA6*1.027</f>
        <v>-166472.5074849402</v>
      </c>
      <c r="BB7" s="207"/>
      <c r="BC7" s="214"/>
      <c r="BD7" s="211"/>
      <c r="BE7" s="206">
        <f>BE6*1.027</f>
        <v>-99760.193990544853</v>
      </c>
      <c r="BF7" s="207"/>
      <c r="BG7" s="214"/>
      <c r="BH7" s="211"/>
      <c r="BI7" s="206">
        <f>BI6*1.027</f>
        <v>-121607.19327925725</v>
      </c>
      <c r="BJ7" s="207"/>
      <c r="BK7" s="214"/>
      <c r="BL7" s="211"/>
      <c r="BM7" s="206" t="e">
        <f>BM6*1.02</f>
        <v>#REF!</v>
      </c>
      <c r="BN7" s="207"/>
      <c r="BO7" s="214"/>
      <c r="BP7" s="211"/>
      <c r="BQ7" s="206">
        <f>BQ6*1.02</f>
        <v>0</v>
      </c>
      <c r="BR7" s="207"/>
      <c r="BS7" s="214"/>
      <c r="BT7" s="211"/>
      <c r="BU7" s="206">
        <f>BU6*1.01</f>
        <v>226386.80089987398</v>
      </c>
      <c r="BV7" s="207"/>
      <c r="BW7" s="214"/>
      <c r="BX7" s="211"/>
      <c r="BY7" s="206">
        <f>BY6*1.01</f>
        <v>31813.772756135135</v>
      </c>
      <c r="BZ7" s="207"/>
      <c r="CA7" s="214"/>
      <c r="CB7" s="211"/>
      <c r="CC7" s="206">
        <f>CC6*1.01</f>
        <v>15729.288194091947</v>
      </c>
      <c r="CD7" s="207"/>
      <c r="CE7" s="214"/>
      <c r="CF7" s="211"/>
      <c r="CG7" s="206">
        <f>CG6*1.01</f>
        <v>27642.84043891279</v>
      </c>
      <c r="CH7" s="207"/>
      <c r="CI7" s="214"/>
      <c r="CJ7" s="211"/>
      <c r="CK7" s="206">
        <f>CK6*1.027</f>
        <v>-22186.393917372847</v>
      </c>
      <c r="CL7" s="207"/>
      <c r="CM7" s="214"/>
      <c r="CN7" s="211"/>
      <c r="CO7" s="206">
        <f>CO6*1.027</f>
        <v>-27631.631236919169</v>
      </c>
      <c r="CP7" s="207"/>
      <c r="CQ7" s="214"/>
      <c r="CR7" s="211"/>
      <c r="CS7" s="206">
        <f>CS6*1.02</f>
        <v>5.0350620128793494E-3</v>
      </c>
      <c r="CT7" s="207"/>
      <c r="CU7" s="214"/>
      <c r="CV7" s="211"/>
      <c r="CW7" s="206">
        <f>CW6*1.027</f>
        <v>-163188.58008195923</v>
      </c>
      <c r="CX7" s="207"/>
      <c r="CY7" s="214"/>
      <c r="CZ7" s="211"/>
      <c r="DA7" s="206">
        <f>DA6*1.027</f>
        <v>-110993.14020850118</v>
      </c>
      <c r="DB7" s="207"/>
      <c r="DC7" s="214"/>
      <c r="DD7" s="211"/>
      <c r="DE7" s="206">
        <f>DE6*1.027</f>
        <v>-22618.608346983328</v>
      </c>
      <c r="DF7" s="207"/>
      <c r="DG7" s="214"/>
      <c r="DH7" s="211"/>
      <c r="DI7" s="206">
        <f>DI6*1.01</f>
        <v>905.65925250318844</v>
      </c>
      <c r="DJ7" s="207"/>
      <c r="DK7" s="214"/>
      <c r="DL7" s="211"/>
      <c r="DM7" s="206">
        <f>DM6*1.01</f>
        <v>160531.24085850624</v>
      </c>
      <c r="DN7" s="207"/>
      <c r="DO7" s="214"/>
      <c r="DP7" s="211"/>
      <c r="DQ7" s="206">
        <f>DQ6*1.027</f>
        <v>-98469.646771281958</v>
      </c>
      <c r="DR7" s="207"/>
      <c r="DS7" s="214"/>
      <c r="DT7" s="211"/>
      <c r="DU7" s="206">
        <f>DU6*1.027</f>
        <v>-8953.766117793235</v>
      </c>
      <c r="DV7" s="207"/>
      <c r="DW7" s="214"/>
      <c r="DX7" s="211"/>
      <c r="DY7" s="206">
        <f>DY6*1.02</f>
        <v>0</v>
      </c>
      <c r="DZ7" s="207"/>
      <c r="EA7" s="214"/>
      <c r="EB7" s="211"/>
      <c r="EC7" s="206">
        <f>EC6*1.02</f>
        <v>0</v>
      </c>
      <c r="ED7" s="207"/>
      <c r="EE7" s="214"/>
      <c r="EF7" s="211"/>
      <c r="EG7" s="206">
        <f>EG6*1.027</f>
        <v>-193500.49345951807</v>
      </c>
      <c r="EH7" s="207"/>
      <c r="EI7" s="214"/>
      <c r="EJ7" s="211"/>
      <c r="EK7" s="206">
        <f>EK6*1.01</f>
        <v>42666.117518189261</v>
      </c>
      <c r="EL7" s="207"/>
      <c r="EM7" s="214"/>
      <c r="EN7" s="211"/>
      <c r="EO7" s="206">
        <f>EO6*1.027</f>
        <v>-89512.784271322016</v>
      </c>
      <c r="EP7" s="207"/>
      <c r="EQ7" s="214"/>
      <c r="ER7" s="211"/>
      <c r="ES7" s="206">
        <f>ES6*1.027</f>
        <v>-133959.56687975652</v>
      </c>
      <c r="ET7" s="207"/>
      <c r="EU7" s="214"/>
      <c r="EV7" s="211"/>
      <c r="EW7" s="206">
        <f>EW6*1.027</f>
        <v>-43708.882938568146</v>
      </c>
      <c r="EX7" s="207"/>
      <c r="EY7" s="214"/>
      <c r="EZ7" s="211"/>
      <c r="FA7" s="206">
        <f>FA6*1.01</f>
        <v>-273417.07708984229</v>
      </c>
      <c r="FB7" s="207"/>
      <c r="FC7" s="214"/>
      <c r="FD7" s="211"/>
      <c r="FE7" s="206">
        <f>FE6*1.02</f>
        <v>-52855.199201248026</v>
      </c>
      <c r="FF7" s="207"/>
      <c r="FG7" s="214"/>
      <c r="FH7" s="211"/>
      <c r="FI7" s="206">
        <f>FI6*1.02</f>
        <v>102449.230231818</v>
      </c>
      <c r="FJ7" s="207"/>
      <c r="FK7" s="208"/>
      <c r="FL7" s="205"/>
      <c r="FM7" s="206"/>
      <c r="FN7" s="207"/>
      <c r="FO7" s="208"/>
      <c r="FP7" s="205"/>
      <c r="FQ7" s="206"/>
      <c r="FR7" s="207"/>
      <c r="FT7" s="222"/>
    </row>
    <row r="8" spans="1:177" ht="15.75">
      <c r="A8" s="112" t="s">
        <v>261</v>
      </c>
      <c r="B8" s="198"/>
      <c r="C8" s="205"/>
      <c r="D8" s="205">
        <f>+ALVAREZ!AI28</f>
        <v>0</v>
      </c>
      <c r="E8" s="205">
        <f>E7-D8</f>
        <v>306751.89619452046</v>
      </c>
      <c r="F8" s="207"/>
      <c r="G8" s="211"/>
      <c r="H8" s="211">
        <f>+AMBROGGIO!AI28</f>
        <v>0</v>
      </c>
      <c r="I8" s="205">
        <f>I7-H8</f>
        <v>8479.1514343960644</v>
      </c>
      <c r="J8" s="207"/>
      <c r="K8" s="211"/>
      <c r="L8" s="211">
        <f>+ARGARAÑA!AI28</f>
        <v>0</v>
      </c>
      <c r="M8" s="205">
        <f>M7-L8</f>
        <v>0</v>
      </c>
      <c r="N8" s="207"/>
      <c r="O8" s="211"/>
      <c r="P8" s="211">
        <f>+BARRA!AI29</f>
        <v>13481.364</v>
      </c>
      <c r="Q8" s="205">
        <f>Q7-P8</f>
        <v>106870.44996118358</v>
      </c>
      <c r="R8" s="207"/>
      <c r="S8" s="211"/>
      <c r="T8" s="211">
        <f>+BIOLMOL!AI28</f>
        <v>0</v>
      </c>
      <c r="U8" s="205">
        <f>U7-T8</f>
        <v>-48368.653733621308</v>
      </c>
      <c r="V8" s="207"/>
      <c r="W8" s="211"/>
      <c r="X8" s="211">
        <f>+'BISIG-DITAMO'!AI28</f>
        <v>7988.7599999999993</v>
      </c>
      <c r="Y8" s="205">
        <f>Y7-X8</f>
        <v>-86496.59315864103</v>
      </c>
      <c r="Z8" s="207"/>
      <c r="AA8" s="211"/>
      <c r="AB8" s="211" t="e">
        <f>+#REF!</f>
        <v>#REF!</v>
      </c>
      <c r="AC8" s="205" t="e">
        <f>AC7-AB8</f>
        <v>#REF!</v>
      </c>
      <c r="AD8" s="207"/>
      <c r="AE8" s="211"/>
      <c r="AF8" s="211">
        <f>+CAPUTTO!AI28</f>
        <v>0</v>
      </c>
      <c r="AG8" s="205">
        <f>AG7-AF8</f>
        <v>-36106.20502266191</v>
      </c>
      <c r="AH8" s="207"/>
      <c r="AI8" s="211"/>
      <c r="AJ8" s="211">
        <f>+CARPIO!AI28</f>
        <v>0</v>
      </c>
      <c r="AK8" s="205">
        <f>AK7-AJ8</f>
        <v>0</v>
      </c>
      <c r="AL8" s="207"/>
      <c r="AM8" s="211"/>
      <c r="AN8" s="211">
        <f>+CARRIZO!AI28</f>
        <v>16162.972800000001</v>
      </c>
      <c r="AO8" s="205">
        <f>AO7-AN8</f>
        <v>-119436.12375964712</v>
      </c>
      <c r="AP8" s="207"/>
      <c r="AQ8" s="211"/>
      <c r="AR8" s="211">
        <f>+CECCHINI!AI28</f>
        <v>0</v>
      </c>
      <c r="AS8" s="205">
        <f>AS7-AR8</f>
        <v>132257.26205819446</v>
      </c>
      <c r="AT8" s="207"/>
      <c r="AU8" s="211"/>
      <c r="AV8" s="211">
        <f>+CELEJ!AI28</f>
        <v>0</v>
      </c>
      <c r="AW8" s="205">
        <f>AW7-AV8</f>
        <v>-48527.406127242364</v>
      </c>
      <c r="AX8" s="207"/>
      <c r="AY8" s="211"/>
      <c r="AZ8" s="211">
        <f>+CONTIN!AI28</f>
        <v>0</v>
      </c>
      <c r="BA8" s="205">
        <f>BA7-AZ8</f>
        <v>-166472.5074849402</v>
      </c>
      <c r="BB8" s="207"/>
      <c r="BC8" s="211"/>
      <c r="BD8" s="211">
        <f>+CULTCEL!AI28</f>
        <v>0</v>
      </c>
      <c r="BE8" s="205">
        <f>BE7-BD8</f>
        <v>-99760.193990544853</v>
      </c>
      <c r="BF8" s="207"/>
      <c r="BG8" s="211"/>
      <c r="BH8" s="211">
        <f>+DEGANO!AI28</f>
        <v>0</v>
      </c>
      <c r="BI8" s="205">
        <f>BI7-BH8</f>
        <v>-121607.19327925725</v>
      </c>
      <c r="BJ8" s="207"/>
      <c r="BK8" s="211"/>
      <c r="BL8" s="211" t="e">
        <f>+#REF!</f>
        <v>#REF!</v>
      </c>
      <c r="BM8" s="205" t="e">
        <f>BM7-BL8</f>
        <v>#REF!</v>
      </c>
      <c r="BN8" s="207"/>
      <c r="BO8" s="211"/>
      <c r="BP8" s="211">
        <f>+DURAND!AI28</f>
        <v>0</v>
      </c>
      <c r="BQ8" s="205">
        <f>BQ7-BP8</f>
        <v>0</v>
      </c>
      <c r="BR8" s="207"/>
      <c r="BS8" s="211"/>
      <c r="BT8" s="211">
        <f>+FABRO!AI28</f>
        <v>3548.9064000000003</v>
      </c>
      <c r="BU8" s="205">
        <f>BU7-BT8</f>
        <v>222837.89449987398</v>
      </c>
      <c r="BV8" s="207"/>
      <c r="BW8" s="211"/>
      <c r="BX8" s="211">
        <f>+FANANI!AI28</f>
        <v>0</v>
      </c>
      <c r="BY8" s="205">
        <f>BY7-BX8</f>
        <v>31813.772756135135</v>
      </c>
      <c r="BZ8" s="207"/>
      <c r="CA8" s="211"/>
      <c r="CB8" s="211">
        <f>+FIDELIO!AI28</f>
        <v>0</v>
      </c>
      <c r="CC8" s="205">
        <f>CC7-CB8</f>
        <v>15729.288194091947</v>
      </c>
      <c r="CD8" s="207"/>
      <c r="CE8" s="211"/>
      <c r="CF8" s="211">
        <f>+GALIANO!AI28</f>
        <v>17150.983199999999</v>
      </c>
      <c r="CG8" s="205">
        <f>CG7-CF8</f>
        <v>10491.857238912791</v>
      </c>
      <c r="CH8" s="207"/>
      <c r="CI8" s="211"/>
      <c r="CJ8" s="211">
        <f>+GPICO!AI28</f>
        <v>0</v>
      </c>
      <c r="CK8" s="205">
        <f>CK7-CJ8</f>
        <v>-22186.393917372847</v>
      </c>
      <c r="CL8" s="207"/>
      <c r="CM8" s="211"/>
      <c r="CN8" s="211">
        <f>+GIL!AI28</f>
        <v>15379.010399999999</v>
      </c>
      <c r="CO8" s="205">
        <f>CO7-CN8</f>
        <v>-43010.641636919172</v>
      </c>
      <c r="CP8" s="207"/>
      <c r="CQ8" s="211"/>
      <c r="CR8" s="211">
        <f>+GOLDRAIJ!AI28</f>
        <v>0</v>
      </c>
      <c r="CS8" s="205">
        <f>CS7-CR8</f>
        <v>5.0350620128793494E-3</v>
      </c>
      <c r="CT8" s="207"/>
      <c r="CU8" s="211"/>
      <c r="CV8" s="211">
        <f>+GUIDO!AI28</f>
        <v>33096.179999999993</v>
      </c>
      <c r="CW8" s="205">
        <f>CW7-CV8</f>
        <v>-196284.76008195922</v>
      </c>
      <c r="CX8" s="207"/>
      <c r="CY8" s="211"/>
      <c r="CZ8" s="211">
        <f>+HALLAK!AI28</f>
        <v>0</v>
      </c>
      <c r="DA8" s="205">
        <f>DA7-CZ8</f>
        <v>-110993.14020850118</v>
      </c>
      <c r="DB8" s="207"/>
      <c r="DC8" s="211"/>
      <c r="DD8" s="211">
        <f>+IRAZOQUI!AI28</f>
        <v>0</v>
      </c>
      <c r="DE8" s="205">
        <f>DE7-DD8</f>
        <v>-22618.608346983328</v>
      </c>
      <c r="DF8" s="207"/>
      <c r="DG8" s="211"/>
      <c r="DH8" s="211">
        <f>+'PABLO(BARRA)'!AI28</f>
        <v>0</v>
      </c>
      <c r="DI8" s="205">
        <f>DI7-DH8</f>
        <v>905.65925250318844</v>
      </c>
      <c r="DJ8" s="207"/>
      <c r="DK8" s="211"/>
      <c r="DL8" s="211">
        <f>+LOPEZ!AI28</f>
        <v>30804.072</v>
      </c>
      <c r="DM8" s="205">
        <f>DM7-DL8</f>
        <v>129727.16885850624</v>
      </c>
      <c r="DN8" s="207"/>
      <c r="DO8" s="211"/>
      <c r="DP8" s="211">
        <f>+MONTI!AI28</f>
        <v>0</v>
      </c>
      <c r="DQ8" s="205">
        <f>DQ7-DP8</f>
        <v>-98469.646771281958</v>
      </c>
      <c r="DR8" s="207"/>
      <c r="DS8" s="211"/>
      <c r="DT8" s="211">
        <f>+MONTICH!AI28</f>
        <v>0</v>
      </c>
      <c r="DU8" s="205">
        <f>DU7-DT8</f>
        <v>-8953.766117793235</v>
      </c>
      <c r="DV8" s="207"/>
      <c r="DW8" s="211"/>
      <c r="DX8" s="211">
        <f>+MOYANO!AI28</f>
        <v>0</v>
      </c>
      <c r="DY8" s="205">
        <f>DY7-DX8</f>
        <v>0</v>
      </c>
      <c r="DZ8" s="207"/>
      <c r="EA8" s="211"/>
      <c r="EB8" s="211">
        <f>+OLIVEIRA!AI28</f>
        <v>0</v>
      </c>
      <c r="EC8" s="205">
        <f>EC7-EB8</f>
        <v>0</v>
      </c>
      <c r="ED8" s="207"/>
      <c r="EE8" s="211"/>
      <c r="EF8" s="211">
        <f>+PRUCCA!AI28</f>
        <v>0</v>
      </c>
      <c r="EG8" s="205">
        <f>EG7-EF8</f>
        <v>-193500.49345951807</v>
      </c>
      <c r="EH8" s="207"/>
      <c r="EI8" s="211"/>
      <c r="EJ8" s="211">
        <f>+QUIROGA!AI28</f>
        <v>0</v>
      </c>
      <c r="EK8" s="205">
        <f>EK7-EJ8</f>
        <v>42666.117518189261</v>
      </c>
      <c r="EL8" s="207"/>
      <c r="EM8" s="211"/>
      <c r="EN8" s="211">
        <f>+ROMERO!AI28</f>
        <v>0</v>
      </c>
      <c r="EO8" s="205">
        <f>EO7-EN8</f>
        <v>-89512.784271322016</v>
      </c>
      <c r="EP8" s="207"/>
      <c r="EQ8" s="211"/>
      <c r="ER8" s="211">
        <f>+SMANIA!AI28</f>
        <v>17099.9712</v>
      </c>
      <c r="ES8" s="205">
        <f>ES7-ER8</f>
        <v>-151059.53807975652</v>
      </c>
      <c r="ET8" s="207"/>
      <c r="EU8" s="211"/>
      <c r="EV8" s="211">
        <f>+SOSA!AI28</f>
        <v>0</v>
      </c>
      <c r="EW8" s="205">
        <f>EW7-EV8</f>
        <v>-43708.882938568146</v>
      </c>
      <c r="EX8" s="207"/>
      <c r="EY8" s="211"/>
      <c r="EZ8" s="211">
        <f>+VALDEZ!AI28</f>
        <v>5325.84</v>
      </c>
      <c r="FA8" s="205">
        <f>FA7-EZ8</f>
        <v>-278742.91708984232</v>
      </c>
      <c r="FB8" s="207"/>
      <c r="FC8" s="211"/>
      <c r="FD8" s="211">
        <f>+VILCAES!AI28</f>
        <v>0</v>
      </c>
      <c r="FE8" s="205">
        <f>FE7-FD8</f>
        <v>-52855.199201248026</v>
      </c>
      <c r="FF8" s="207"/>
      <c r="FG8" s="211"/>
      <c r="FH8" s="211">
        <f>+WILKE!AI28</f>
        <v>1280.4479999999999</v>
      </c>
      <c r="FI8" s="205">
        <f>FI7-FH8</f>
        <v>101168.782231818</v>
      </c>
      <c r="FJ8" s="207"/>
      <c r="FK8" s="205"/>
      <c r="FL8" s="205"/>
      <c r="FM8" s="205"/>
      <c r="FN8" s="207"/>
      <c r="FO8" s="205"/>
      <c r="FP8" s="205"/>
      <c r="FQ8" s="205"/>
      <c r="FR8" s="207"/>
      <c r="FT8" s="222"/>
    </row>
    <row r="9" spans="1:177" ht="15.75">
      <c r="A9" s="112" t="s">
        <v>262</v>
      </c>
      <c r="B9" s="198"/>
      <c r="C9" s="205"/>
      <c r="D9" s="205">
        <f>+ALVAREZ!AH73</f>
        <v>0</v>
      </c>
      <c r="E9" s="205">
        <f>E8-D9</f>
        <v>306751.89619452046</v>
      </c>
      <c r="F9" s="207"/>
      <c r="G9" s="211"/>
      <c r="H9" s="211">
        <f>+AMBROGGIO!AH73</f>
        <v>0</v>
      </c>
      <c r="I9" s="205">
        <f>I8-H9</f>
        <v>8479.1514343960644</v>
      </c>
      <c r="J9" s="207"/>
      <c r="K9" s="211"/>
      <c r="L9" s="211">
        <f>+ARGARAÑA!AH73</f>
        <v>0</v>
      </c>
      <c r="M9" s="205">
        <f>M8-L9</f>
        <v>0</v>
      </c>
      <c r="N9" s="207"/>
      <c r="O9" s="211"/>
      <c r="P9" s="211">
        <f>+BARRA!AH74</f>
        <v>47930.46531</v>
      </c>
      <c r="Q9" s="205">
        <f>Q8-P9</f>
        <v>58939.984651183579</v>
      </c>
      <c r="R9" s="207"/>
      <c r="S9" s="211"/>
      <c r="T9" s="211">
        <f>+BIOLMOL!AH73</f>
        <v>6820.4228049999992</v>
      </c>
      <c r="U9" s="205">
        <f>U8-T9</f>
        <v>-55189.07653862131</v>
      </c>
      <c r="V9" s="207"/>
      <c r="W9" s="211"/>
      <c r="X9" s="211">
        <f>+'BISIG-DITAMO'!AH73</f>
        <v>1939.0181875000001</v>
      </c>
      <c r="Y9" s="205">
        <f>Y8-X9</f>
        <v>-88435.611346141028</v>
      </c>
      <c r="Z9" s="207"/>
      <c r="AA9" s="211"/>
      <c r="AB9" s="211" t="e">
        <f>+#REF!</f>
        <v>#REF!</v>
      </c>
      <c r="AC9" s="205" t="e">
        <f>AC8-AB9</f>
        <v>#REF!</v>
      </c>
      <c r="AD9" s="207"/>
      <c r="AE9" s="211"/>
      <c r="AF9" s="211">
        <f>+CAPUTTO!AH73</f>
        <v>0</v>
      </c>
      <c r="AG9" s="205">
        <f>AG8-AF9</f>
        <v>-36106.20502266191</v>
      </c>
      <c r="AH9" s="207"/>
      <c r="AI9" s="211"/>
      <c r="AJ9" s="211">
        <f>+CARPIO!AH73</f>
        <v>0</v>
      </c>
      <c r="AK9" s="205">
        <f>AK8-AJ9</f>
        <v>0</v>
      </c>
      <c r="AL9" s="207"/>
      <c r="AM9" s="211"/>
      <c r="AN9" s="211">
        <f>+CARRIZO!AH73</f>
        <v>31814.89671453333</v>
      </c>
      <c r="AO9" s="205">
        <f>AO8-AN9</f>
        <v>-151251.02047418046</v>
      </c>
      <c r="AP9" s="207"/>
      <c r="AQ9" s="211"/>
      <c r="AR9" s="211">
        <f>+CECCHINI!AH73</f>
        <v>0</v>
      </c>
      <c r="AS9" s="205">
        <f>AS8-AR9</f>
        <v>132257.26205819446</v>
      </c>
      <c r="AT9" s="207"/>
      <c r="AU9" s="211"/>
      <c r="AV9" s="211">
        <f>+CELEJ!AH73</f>
        <v>26014.923967666662</v>
      </c>
      <c r="AW9" s="205">
        <f>AW8-AV9</f>
        <v>-74542.330094909034</v>
      </c>
      <c r="AX9" s="207"/>
      <c r="AY9" s="211"/>
      <c r="AZ9" s="211">
        <f>+CONTIN!AH73</f>
        <v>0</v>
      </c>
      <c r="BA9" s="205">
        <f>BA8-AZ9</f>
        <v>-166472.5074849402</v>
      </c>
      <c r="BB9" s="207"/>
      <c r="BC9" s="211"/>
      <c r="BD9" s="211">
        <f>+CULTCEL!AH73</f>
        <v>0</v>
      </c>
      <c r="BE9" s="205">
        <f>BE8-BD9</f>
        <v>-99760.193990544853</v>
      </c>
      <c r="BF9" s="207"/>
      <c r="BG9" s="211"/>
      <c r="BH9" s="211">
        <f>+DEGANO!AH73</f>
        <v>0</v>
      </c>
      <c r="BI9" s="205">
        <f>BI8-BH9</f>
        <v>-121607.19327925725</v>
      </c>
      <c r="BJ9" s="207"/>
      <c r="BK9" s="211"/>
      <c r="BL9" s="211" t="e">
        <f>+#REF!</f>
        <v>#REF!</v>
      </c>
      <c r="BM9" s="205" t="e">
        <f>BM8-BL9</f>
        <v>#REF!</v>
      </c>
      <c r="BN9" s="207"/>
      <c r="BO9" s="211"/>
      <c r="BP9" s="211">
        <f>+DURAND!AH73</f>
        <v>0</v>
      </c>
      <c r="BQ9" s="205">
        <f>BQ8-BP9</f>
        <v>0</v>
      </c>
      <c r="BR9" s="207"/>
      <c r="BS9" s="211"/>
      <c r="BT9" s="211">
        <f>+FABRO!AH73</f>
        <v>2683.1911749999995</v>
      </c>
      <c r="BU9" s="205">
        <f>BU8-BT9</f>
        <v>220154.70332487399</v>
      </c>
      <c r="BV9" s="207"/>
      <c r="BW9" s="211"/>
      <c r="BX9" s="211">
        <f>+FANANI!AH73</f>
        <v>380.00759999999991</v>
      </c>
      <c r="BY9" s="205">
        <f>BY8-BX9</f>
        <v>31433.765156135134</v>
      </c>
      <c r="BZ9" s="207"/>
      <c r="CA9" s="211"/>
      <c r="CB9" s="211">
        <f>+FIDELIO!AH73</f>
        <v>0</v>
      </c>
      <c r="CC9" s="205">
        <f>CC8-CB9</f>
        <v>15729.288194091947</v>
      </c>
      <c r="CD9" s="207"/>
      <c r="CE9" s="211"/>
      <c r="CF9" s="211">
        <f>+GALIANO!AH73</f>
        <v>1899.0181875000001</v>
      </c>
      <c r="CG9" s="205">
        <f>CG8-CF9</f>
        <v>8592.8390514127914</v>
      </c>
      <c r="CH9" s="207"/>
      <c r="CI9" s="211"/>
      <c r="CJ9" s="211">
        <f>+GPICO!AH73</f>
        <v>0</v>
      </c>
      <c r="CK9" s="205">
        <f>CK8-CJ9</f>
        <v>-22186.393917372847</v>
      </c>
      <c r="CL9" s="207"/>
      <c r="CM9" s="211"/>
      <c r="CN9" s="211">
        <f>+GIL!AH73</f>
        <v>2745.3370583333331</v>
      </c>
      <c r="CO9" s="205">
        <f>CO8-CN9</f>
        <v>-45755.978695252503</v>
      </c>
      <c r="CP9" s="207"/>
      <c r="CQ9" s="211"/>
      <c r="CR9" s="211">
        <f>+GOLDRAIJ!AH73</f>
        <v>0</v>
      </c>
      <c r="CS9" s="205">
        <f>CS8-CR9</f>
        <v>5.0350620128793494E-3</v>
      </c>
      <c r="CT9" s="207"/>
      <c r="CU9" s="211"/>
      <c r="CV9" s="211">
        <f>+GUIDO!AH73</f>
        <v>6869.7860000000001</v>
      </c>
      <c r="CW9" s="205">
        <f>CW8-CV9</f>
        <v>-203154.54608195921</v>
      </c>
      <c r="CX9" s="207"/>
      <c r="CY9" s="211"/>
      <c r="CZ9" s="211">
        <f>+HALLAK!AH73</f>
        <v>0</v>
      </c>
      <c r="DA9" s="205">
        <f>DA8-CZ9</f>
        <v>-110993.14020850118</v>
      </c>
      <c r="DB9" s="207"/>
      <c r="DC9" s="211"/>
      <c r="DD9" s="211">
        <f>+IRAZOQUI!AH73</f>
        <v>0</v>
      </c>
      <c r="DE9" s="205">
        <f>DE8-DD9</f>
        <v>-22618.608346983328</v>
      </c>
      <c r="DF9" s="207"/>
      <c r="DG9" s="211"/>
      <c r="DH9" s="211">
        <f>+'PABLO(BARRA)'!AH73</f>
        <v>40</v>
      </c>
      <c r="DI9" s="205">
        <f>DI8-DH9</f>
        <v>865.65925250318844</v>
      </c>
      <c r="DJ9" s="207"/>
      <c r="DK9" s="211"/>
      <c r="DL9" s="211">
        <f>+LOPEZ!AH73</f>
        <v>0</v>
      </c>
      <c r="DM9" s="205">
        <f>DM8-DL9</f>
        <v>129727.16885850624</v>
      </c>
      <c r="DN9" s="207"/>
      <c r="DO9" s="211"/>
      <c r="DP9" s="211">
        <f>+MONTI!AH73</f>
        <v>16217.29263583333</v>
      </c>
      <c r="DQ9" s="205">
        <f>DQ8-DP9</f>
        <v>-114686.93940711529</v>
      </c>
      <c r="DR9" s="207"/>
      <c r="DS9" s="211"/>
      <c r="DT9" s="211">
        <f>+MONTICH!AH73</f>
        <v>0</v>
      </c>
      <c r="DU9" s="205">
        <f>DU8-DT9</f>
        <v>-8953.766117793235</v>
      </c>
      <c r="DV9" s="207"/>
      <c r="DW9" s="211"/>
      <c r="DX9" s="211">
        <f>+MOYANO!AH73</f>
        <v>0</v>
      </c>
      <c r="DY9" s="205">
        <f>DY8-DX9</f>
        <v>0</v>
      </c>
      <c r="DZ9" s="207"/>
      <c r="EA9" s="211"/>
      <c r="EB9" s="211">
        <f>+OLIVEIRA!AH73</f>
        <v>0</v>
      </c>
      <c r="EC9" s="205">
        <f>EC8-EB9</f>
        <v>0</v>
      </c>
      <c r="ED9" s="207"/>
      <c r="EE9" s="211"/>
      <c r="EF9" s="211">
        <f>+PRUCCA!AH73</f>
        <v>0</v>
      </c>
      <c r="EG9" s="205">
        <f>EG8-EF9</f>
        <v>-193500.49345951807</v>
      </c>
      <c r="EH9" s="207"/>
      <c r="EI9" s="211"/>
      <c r="EJ9" s="211">
        <f>+QUIROGA!AH73</f>
        <v>0</v>
      </c>
      <c r="EK9" s="205">
        <f>EK8-EJ9</f>
        <v>42666.117518189261</v>
      </c>
      <c r="EL9" s="207"/>
      <c r="EM9" s="211"/>
      <c r="EN9" s="211">
        <f>+ROMERO!AH73</f>
        <v>1105.2370583333332</v>
      </c>
      <c r="EO9" s="205">
        <f>EO8-EN9</f>
        <v>-90618.021329655356</v>
      </c>
      <c r="EP9" s="207"/>
      <c r="EQ9" s="211"/>
      <c r="ER9" s="211">
        <f>+SMANIA!AH73</f>
        <v>92623.522593333313</v>
      </c>
      <c r="ES9" s="205">
        <f>ES8-ER9</f>
        <v>-243683.06067308981</v>
      </c>
      <c r="ET9" s="207"/>
      <c r="EU9" s="211"/>
      <c r="EV9" s="211">
        <f>+SOSA!AH73</f>
        <v>0</v>
      </c>
      <c r="EW9" s="205">
        <f>EW8-EV9</f>
        <v>-43708.882938568146</v>
      </c>
      <c r="EX9" s="207"/>
      <c r="EY9" s="211"/>
      <c r="EZ9" s="211">
        <f>+VALDEZ!AH73</f>
        <v>9710.4075999999986</v>
      </c>
      <c r="FA9" s="205">
        <f>FA8-EZ9</f>
        <v>-288453.32468984229</v>
      </c>
      <c r="FB9" s="207"/>
      <c r="FC9" s="211"/>
      <c r="FD9" s="211">
        <f>+VILCAES!AH73</f>
        <v>0</v>
      </c>
      <c r="FE9" s="205">
        <f>FE8-FD9</f>
        <v>-52855.199201248026</v>
      </c>
      <c r="FF9" s="207"/>
      <c r="FG9" s="211"/>
      <c r="FH9" s="211">
        <f>+WILKE!AH73</f>
        <v>2404.6764699999999</v>
      </c>
      <c r="FI9" s="205">
        <f>FI8-FH9</f>
        <v>98764.105761817991</v>
      </c>
      <c r="FJ9" s="207"/>
      <c r="FK9" s="205"/>
      <c r="FL9" s="205"/>
      <c r="FM9" s="205"/>
      <c r="FN9" s="207"/>
      <c r="FO9" s="205"/>
      <c r="FP9" s="205"/>
      <c r="FQ9" s="205"/>
      <c r="FR9" s="207"/>
      <c r="FT9" s="222"/>
    </row>
    <row r="10" spans="1:177" ht="15.75">
      <c r="A10" s="112" t="s">
        <v>263</v>
      </c>
      <c r="B10" s="198"/>
      <c r="C10" s="205"/>
      <c r="D10" s="205">
        <f>+ALVAREZ!AH81</f>
        <v>0</v>
      </c>
      <c r="E10" s="205">
        <f>E9-D10</f>
        <v>306751.89619452046</v>
      </c>
      <c r="F10" s="207"/>
      <c r="G10" s="211"/>
      <c r="H10" s="211">
        <f>+AMBROGGIO!AH81</f>
        <v>0</v>
      </c>
      <c r="I10" s="205">
        <f>I9-H10</f>
        <v>8479.1514343960644</v>
      </c>
      <c r="J10" s="207"/>
      <c r="K10" s="211"/>
      <c r="L10" s="211">
        <f>+ARGARAÑA!AH81</f>
        <v>0</v>
      </c>
      <c r="M10" s="205">
        <f>M9-L10</f>
        <v>0</v>
      </c>
      <c r="N10" s="207"/>
      <c r="O10" s="211"/>
      <c r="P10" s="211">
        <f>+BARRA!AH82</f>
        <v>0</v>
      </c>
      <c r="Q10" s="205">
        <f>Q9-P10</f>
        <v>58939.984651183579</v>
      </c>
      <c r="R10" s="207"/>
      <c r="S10" s="211"/>
      <c r="T10" s="211">
        <f>+BIOLMOL!AH81</f>
        <v>0</v>
      </c>
      <c r="U10" s="205">
        <f>U9-T10</f>
        <v>-55189.07653862131</v>
      </c>
      <c r="V10" s="207"/>
      <c r="W10" s="211"/>
      <c r="X10" s="211">
        <f>+'BISIG-DITAMO'!AH81</f>
        <v>11447.800000000001</v>
      </c>
      <c r="Y10" s="205">
        <f>Y9-X10</f>
        <v>-99883.411346141031</v>
      </c>
      <c r="Z10" s="207"/>
      <c r="AA10" s="211"/>
      <c r="AB10" s="211" t="e">
        <f>+#REF!</f>
        <v>#REF!</v>
      </c>
      <c r="AC10" s="205" t="e">
        <f>AC9-AB10</f>
        <v>#REF!</v>
      </c>
      <c r="AD10" s="207"/>
      <c r="AE10" s="211"/>
      <c r="AF10" s="211">
        <f>+CAPUTTO!AH81</f>
        <v>0</v>
      </c>
      <c r="AG10" s="205">
        <f>AG9-AF10</f>
        <v>-36106.20502266191</v>
      </c>
      <c r="AH10" s="207"/>
      <c r="AI10" s="211"/>
      <c r="AJ10" s="211">
        <f>+CARPIO!AH81</f>
        <v>0</v>
      </c>
      <c r="AK10" s="205">
        <f>AK9-AJ10</f>
        <v>0</v>
      </c>
      <c r="AL10" s="207"/>
      <c r="AM10" s="211"/>
      <c r="AN10" s="211">
        <f>+CARRIZO!AH81</f>
        <v>0</v>
      </c>
      <c r="AO10" s="205">
        <f>AO9-AN10</f>
        <v>-151251.02047418046</v>
      </c>
      <c r="AP10" s="207"/>
      <c r="AQ10" s="211"/>
      <c r="AR10" s="211">
        <f>+CECCHINI!AH81</f>
        <v>0</v>
      </c>
      <c r="AS10" s="205">
        <f>AS9-AR10</f>
        <v>132257.26205819446</v>
      </c>
      <c r="AT10" s="207"/>
      <c r="AU10" s="211"/>
      <c r="AV10" s="211">
        <f>+CELEJ!AH81</f>
        <v>0</v>
      </c>
      <c r="AW10" s="205">
        <f>AW9-AV10</f>
        <v>-74542.330094909034</v>
      </c>
      <c r="AX10" s="207"/>
      <c r="AY10" s="211"/>
      <c r="AZ10" s="211">
        <f>+CONTIN!AH81</f>
        <v>0</v>
      </c>
      <c r="BA10" s="205">
        <f>BA9-AZ10</f>
        <v>-166472.5074849402</v>
      </c>
      <c r="BB10" s="207"/>
      <c r="BC10" s="211"/>
      <c r="BD10" s="211">
        <f>+CULTCEL!AH81</f>
        <v>0</v>
      </c>
      <c r="BE10" s="205">
        <f>BE9-BD10</f>
        <v>-99760.193990544853</v>
      </c>
      <c r="BF10" s="207"/>
      <c r="BG10" s="211"/>
      <c r="BH10" s="211">
        <f>+DEGANO!AH81</f>
        <v>0</v>
      </c>
      <c r="BI10" s="205">
        <f>BI9-BH10</f>
        <v>-121607.19327925725</v>
      </c>
      <c r="BJ10" s="207"/>
      <c r="BK10" s="211"/>
      <c r="BL10" s="211" t="e">
        <f>+#REF!</f>
        <v>#REF!</v>
      </c>
      <c r="BM10" s="205" t="e">
        <f>BM9-BL10</f>
        <v>#REF!</v>
      </c>
      <c r="BN10" s="207"/>
      <c r="BO10" s="211"/>
      <c r="BP10" s="211">
        <f>+DURAND!AH81</f>
        <v>0</v>
      </c>
      <c r="BQ10" s="205">
        <f>BQ9-BP10</f>
        <v>0</v>
      </c>
      <c r="BR10" s="207"/>
      <c r="BS10" s="211"/>
      <c r="BT10" s="211">
        <f>+FABRO!AH81</f>
        <v>0</v>
      </c>
      <c r="BU10" s="205">
        <f>BU9-BT10</f>
        <v>220154.70332487399</v>
      </c>
      <c r="BV10" s="207"/>
      <c r="BW10" s="211"/>
      <c r="BX10" s="211">
        <f>+FANANI!AH81</f>
        <v>0</v>
      </c>
      <c r="BY10" s="205">
        <f>BY9-BX10</f>
        <v>31433.765156135134</v>
      </c>
      <c r="BZ10" s="207"/>
      <c r="CA10" s="211"/>
      <c r="CB10" s="211">
        <f>+FIDELIO!AH81</f>
        <v>0</v>
      </c>
      <c r="CC10" s="205">
        <f>CC9-CB10</f>
        <v>15729.288194091947</v>
      </c>
      <c r="CD10" s="207"/>
      <c r="CE10" s="211"/>
      <c r="CF10" s="211">
        <f>+GALIANO!AH81</f>
        <v>0</v>
      </c>
      <c r="CG10" s="205">
        <f>CG9-CF10</f>
        <v>8592.8390514127914</v>
      </c>
      <c r="CH10" s="207"/>
      <c r="CI10" s="211"/>
      <c r="CJ10" s="211">
        <f>+GPICO!AH81</f>
        <v>0</v>
      </c>
      <c r="CK10" s="205">
        <f>CK9-CJ10</f>
        <v>-22186.393917372847</v>
      </c>
      <c r="CL10" s="207"/>
      <c r="CM10" s="211"/>
      <c r="CN10" s="211">
        <f>+GIL!AH81</f>
        <v>4053.8160000000003</v>
      </c>
      <c r="CO10" s="205">
        <f>CO9-CN10</f>
        <v>-49809.794695252502</v>
      </c>
      <c r="CP10" s="207"/>
      <c r="CQ10" s="211"/>
      <c r="CR10" s="211">
        <f>+GOLDRAIJ!AH81</f>
        <v>0</v>
      </c>
      <c r="CS10" s="205">
        <f>CS9-CR10</f>
        <v>5.0350620128793494E-3</v>
      </c>
      <c r="CT10" s="207"/>
      <c r="CU10" s="211"/>
      <c r="CV10" s="211">
        <f>+GUIDO!AH81</f>
        <v>8107.6320000000005</v>
      </c>
      <c r="CW10" s="205">
        <f>CW9-CV10</f>
        <v>-211262.17808195922</v>
      </c>
      <c r="CX10" s="207"/>
      <c r="CY10" s="211"/>
      <c r="CZ10" s="211">
        <f>+HALLAK!AH81</f>
        <v>0</v>
      </c>
      <c r="DA10" s="205">
        <f>DA9-CZ10</f>
        <v>-110993.14020850118</v>
      </c>
      <c r="DB10" s="207"/>
      <c r="DC10" s="211"/>
      <c r="DD10" s="211">
        <f>+IRAZOQUI!AH81</f>
        <v>0</v>
      </c>
      <c r="DE10" s="205">
        <f>DE9-DD10</f>
        <v>-22618.608346983328</v>
      </c>
      <c r="DF10" s="207"/>
      <c r="DG10" s="211"/>
      <c r="DH10" s="211">
        <f>+'PABLO(BARRA)'!AH81</f>
        <v>0</v>
      </c>
      <c r="DI10" s="205">
        <f>DI9-DH10</f>
        <v>865.65925250318844</v>
      </c>
      <c r="DJ10" s="207"/>
      <c r="DK10" s="211"/>
      <c r="DL10" s="211">
        <f>+LOPEZ!AH81</f>
        <v>4053.8160000000003</v>
      </c>
      <c r="DM10" s="205">
        <f>DM9-DL10</f>
        <v>125673.35285850623</v>
      </c>
      <c r="DN10" s="207"/>
      <c r="DO10" s="211"/>
      <c r="DP10" s="211">
        <f>+MONTI!AH81</f>
        <v>0</v>
      </c>
      <c r="DQ10" s="205">
        <f>DQ9-DP10</f>
        <v>-114686.93940711529</v>
      </c>
      <c r="DR10" s="207"/>
      <c r="DS10" s="211"/>
      <c r="DT10" s="211">
        <f>+MONTICH!AH81</f>
        <v>0</v>
      </c>
      <c r="DU10" s="205">
        <f>DU9-DT10</f>
        <v>-8953.766117793235</v>
      </c>
      <c r="DV10" s="207"/>
      <c r="DW10" s="211"/>
      <c r="DX10" s="211">
        <f>+MOYANO!AH81</f>
        <v>0</v>
      </c>
      <c r="DY10" s="205">
        <f>DY9-DX10</f>
        <v>0</v>
      </c>
      <c r="DZ10" s="207"/>
      <c r="EA10" s="211"/>
      <c r="EB10" s="211">
        <f>+OLIVEIRA!AH81</f>
        <v>0</v>
      </c>
      <c r="EC10" s="205">
        <f>EC9-EB10</f>
        <v>0</v>
      </c>
      <c r="ED10" s="207"/>
      <c r="EE10" s="211"/>
      <c r="EF10" s="211">
        <f>+PRUCCA!AH81</f>
        <v>0</v>
      </c>
      <c r="EG10" s="205">
        <f>EG9-EF10</f>
        <v>-193500.49345951807</v>
      </c>
      <c r="EH10" s="207"/>
      <c r="EI10" s="211"/>
      <c r="EJ10" s="211">
        <f>+QUIROGA!AH81</f>
        <v>0</v>
      </c>
      <c r="EK10" s="205">
        <f>EK9-EJ10</f>
        <v>42666.117518189261</v>
      </c>
      <c r="EL10" s="207"/>
      <c r="EM10" s="211"/>
      <c r="EN10" s="211">
        <f>+ROMERO!AH81</f>
        <v>0</v>
      </c>
      <c r="EO10" s="205">
        <f>EO9-EN10</f>
        <v>-90618.021329655356</v>
      </c>
      <c r="EP10" s="207"/>
      <c r="EQ10" s="211"/>
      <c r="ER10" s="211">
        <f>+SMANIA!AH81</f>
        <v>0</v>
      </c>
      <c r="ES10" s="205">
        <f>ES9-ER10</f>
        <v>-243683.06067308981</v>
      </c>
      <c r="ET10" s="207"/>
      <c r="EU10" s="211"/>
      <c r="EV10" s="211">
        <f>+SOSA!AH81</f>
        <v>0</v>
      </c>
      <c r="EW10" s="205">
        <f>EW9-EV10</f>
        <v>-43708.882938568146</v>
      </c>
      <c r="EX10" s="207"/>
      <c r="EY10" s="211"/>
      <c r="EZ10" s="211">
        <f>+VALDEZ!AH81</f>
        <v>0</v>
      </c>
      <c r="FA10" s="205">
        <f>FA9-EZ10</f>
        <v>-288453.32468984229</v>
      </c>
      <c r="FB10" s="207"/>
      <c r="FC10" s="211"/>
      <c r="FD10" s="211">
        <f>+VILCAES!AH81</f>
        <v>0</v>
      </c>
      <c r="FE10" s="205">
        <f>FE9-FD10</f>
        <v>-52855.199201248026</v>
      </c>
      <c r="FF10" s="207"/>
      <c r="FG10" s="211"/>
      <c r="FH10" s="211">
        <f>+WILKE!AH81</f>
        <v>0</v>
      </c>
      <c r="FI10" s="205">
        <f>FI9-FH10</f>
        <v>98764.105761817991</v>
      </c>
      <c r="FJ10" s="207"/>
      <c r="FK10" s="205"/>
      <c r="FL10" s="205"/>
      <c r="FM10" s="205"/>
      <c r="FN10" s="207"/>
      <c r="FO10" s="205"/>
      <c r="FP10" s="205"/>
      <c r="FQ10" s="205"/>
      <c r="FR10" s="207"/>
      <c r="FT10" s="222"/>
    </row>
    <row r="11" spans="1:177" ht="15.75">
      <c r="A11" s="114" t="s">
        <v>264</v>
      </c>
      <c r="B11" s="198"/>
      <c r="C11" s="205"/>
      <c r="D11" s="205">
        <f>+ALVAREZ!AH93</f>
        <v>0</v>
      </c>
      <c r="E11" s="205">
        <f>E10-D11</f>
        <v>306751.89619452046</v>
      </c>
      <c r="F11" s="207"/>
      <c r="G11" s="211"/>
      <c r="H11" s="211">
        <f>+AMBROGGIO!AH93</f>
        <v>0</v>
      </c>
      <c r="I11" s="205">
        <f>I10-H11</f>
        <v>8479.1514343960644</v>
      </c>
      <c r="J11" s="207"/>
      <c r="K11" s="211"/>
      <c r="L11" s="211">
        <f>+ARGARAÑA!AH93</f>
        <v>0</v>
      </c>
      <c r="M11" s="205">
        <f>M10-L11</f>
        <v>0</v>
      </c>
      <c r="N11" s="207"/>
      <c r="O11" s="211"/>
      <c r="P11" s="211">
        <f>+BARRA!AH94</f>
        <v>1710</v>
      </c>
      <c r="Q11" s="205">
        <f>Q10-P11</f>
        <v>57229.984651183579</v>
      </c>
      <c r="R11" s="207"/>
      <c r="S11" s="211"/>
      <c r="T11" s="211">
        <f>+BIOLMOL!AH93</f>
        <v>0</v>
      </c>
      <c r="U11" s="205">
        <f>U10-T11</f>
        <v>-55189.07653862131</v>
      </c>
      <c r="V11" s="207"/>
      <c r="W11" s="211"/>
      <c r="X11" s="211">
        <f>+'BISIG-DITAMO'!AH93</f>
        <v>0</v>
      </c>
      <c r="Y11" s="205">
        <f>Y10-X11</f>
        <v>-99883.411346141031</v>
      </c>
      <c r="Z11" s="207"/>
      <c r="AA11" s="211"/>
      <c r="AB11" s="211" t="e">
        <f>+#REF!</f>
        <v>#REF!</v>
      </c>
      <c r="AC11" s="205" t="e">
        <f>AC10-AB11</f>
        <v>#REF!</v>
      </c>
      <c r="AD11" s="207"/>
      <c r="AE11" s="211"/>
      <c r="AF11" s="211">
        <f>+CAPUTTO!AH93</f>
        <v>0</v>
      </c>
      <c r="AG11" s="205">
        <f>AG10-AF11</f>
        <v>-36106.20502266191</v>
      </c>
      <c r="AH11" s="207"/>
      <c r="AI11" s="211"/>
      <c r="AJ11" s="211">
        <f>+CARPIO!AH93</f>
        <v>0</v>
      </c>
      <c r="AK11" s="205">
        <f>AK10-AJ11</f>
        <v>0</v>
      </c>
      <c r="AL11" s="207"/>
      <c r="AM11" s="211"/>
      <c r="AN11" s="211">
        <f>+CARRIZO!AH93</f>
        <v>0</v>
      </c>
      <c r="AO11" s="205">
        <f>AO10-AN11</f>
        <v>-151251.02047418046</v>
      </c>
      <c r="AP11" s="207"/>
      <c r="AQ11" s="211"/>
      <c r="AR11" s="211">
        <f>+CECCHINI!AH93</f>
        <v>0</v>
      </c>
      <c r="AS11" s="205">
        <f>AS10-AR11</f>
        <v>132257.26205819446</v>
      </c>
      <c r="AT11" s="207"/>
      <c r="AU11" s="211"/>
      <c r="AV11" s="211">
        <f>+CELEJ!AH93</f>
        <v>0</v>
      </c>
      <c r="AW11" s="205">
        <f>AW10-AV11</f>
        <v>-74542.330094909034</v>
      </c>
      <c r="AX11" s="207"/>
      <c r="AY11" s="211"/>
      <c r="AZ11" s="211">
        <f>+CONTIN!AH93</f>
        <v>0</v>
      </c>
      <c r="BA11" s="205">
        <f>BA10-AZ11</f>
        <v>-166472.5074849402</v>
      </c>
      <c r="BB11" s="207"/>
      <c r="BC11" s="211"/>
      <c r="BD11" s="211">
        <f>+CULTCEL!AH93</f>
        <v>0</v>
      </c>
      <c r="BE11" s="205">
        <f>BE10-BD11</f>
        <v>-99760.193990544853</v>
      </c>
      <c r="BF11" s="207"/>
      <c r="BG11" s="211"/>
      <c r="BH11" s="211">
        <f>+DEGANO!AH93</f>
        <v>0</v>
      </c>
      <c r="BI11" s="205">
        <f>BI10-BH11</f>
        <v>-121607.19327925725</v>
      </c>
      <c r="BJ11" s="207"/>
      <c r="BK11" s="211"/>
      <c r="BL11" s="211" t="e">
        <f>+#REF!</f>
        <v>#REF!</v>
      </c>
      <c r="BM11" s="205" t="e">
        <f>BM10-BL11</f>
        <v>#REF!</v>
      </c>
      <c r="BN11" s="207"/>
      <c r="BO11" s="211"/>
      <c r="BP11" s="211">
        <f>+DURAND!AH93</f>
        <v>0</v>
      </c>
      <c r="BQ11" s="205">
        <f>BQ10-BP11</f>
        <v>0</v>
      </c>
      <c r="BR11" s="207"/>
      <c r="BS11" s="211"/>
      <c r="BT11" s="211">
        <f>+FABRO!AH93</f>
        <v>0</v>
      </c>
      <c r="BU11" s="205">
        <f>BU10-BT11</f>
        <v>220154.70332487399</v>
      </c>
      <c r="BV11" s="207"/>
      <c r="BW11" s="211"/>
      <c r="BX11" s="211">
        <f>+FANANI!AH93</f>
        <v>0</v>
      </c>
      <c r="BY11" s="205">
        <f>BY10-BX11</f>
        <v>31433.765156135134</v>
      </c>
      <c r="BZ11" s="207"/>
      <c r="CA11" s="211"/>
      <c r="CB11" s="211">
        <f>+FIDELIO!AH93</f>
        <v>0</v>
      </c>
      <c r="CC11" s="205">
        <f>CC10-CB11</f>
        <v>15729.288194091947</v>
      </c>
      <c r="CD11" s="207"/>
      <c r="CE11" s="211"/>
      <c r="CF11" s="211">
        <f>+GALIANO!AH93</f>
        <v>0</v>
      </c>
      <c r="CG11" s="205">
        <f>CG10-CF11</f>
        <v>8592.8390514127914</v>
      </c>
      <c r="CH11" s="207"/>
      <c r="CI11" s="211"/>
      <c r="CJ11" s="211">
        <f>+GPICO!AH93</f>
        <v>0</v>
      </c>
      <c r="CK11" s="205">
        <f>CK10-CJ11</f>
        <v>-22186.393917372847</v>
      </c>
      <c r="CL11" s="207"/>
      <c r="CM11" s="211"/>
      <c r="CN11" s="211">
        <f>+GIL!AH93</f>
        <v>0</v>
      </c>
      <c r="CO11" s="205">
        <f>CO10-CN11</f>
        <v>-49809.794695252502</v>
      </c>
      <c r="CP11" s="207"/>
      <c r="CQ11" s="211"/>
      <c r="CR11" s="211">
        <f>+GOLDRAIJ!AH93</f>
        <v>0</v>
      </c>
      <c r="CS11" s="205">
        <f>CS10-CR11</f>
        <v>5.0350620128793494E-3</v>
      </c>
      <c r="CT11" s="207"/>
      <c r="CU11" s="211"/>
      <c r="CV11" s="211">
        <f>+GUIDO!AH93</f>
        <v>0</v>
      </c>
      <c r="CW11" s="205">
        <f>CW10-CV11</f>
        <v>-211262.17808195922</v>
      </c>
      <c r="CX11" s="207"/>
      <c r="CY11" s="211"/>
      <c r="CZ11" s="211">
        <f>+HALLAK!AH93</f>
        <v>0</v>
      </c>
      <c r="DA11" s="205">
        <f>DA10-CZ11</f>
        <v>-110993.14020850118</v>
      </c>
      <c r="DB11" s="207"/>
      <c r="DC11" s="211"/>
      <c r="DD11" s="211">
        <f>+IRAZOQUI!AH93</f>
        <v>0</v>
      </c>
      <c r="DE11" s="205">
        <f>DE10-DD11</f>
        <v>-22618.608346983328</v>
      </c>
      <c r="DF11" s="207"/>
      <c r="DG11" s="211"/>
      <c r="DH11" s="211">
        <f>+'PABLO(BARRA)'!AH93</f>
        <v>0</v>
      </c>
      <c r="DI11" s="205">
        <f>DI10-DH11</f>
        <v>865.65925250318844</v>
      </c>
      <c r="DJ11" s="207"/>
      <c r="DK11" s="211"/>
      <c r="DL11" s="211">
        <f>+LOPEZ!AH93</f>
        <v>0</v>
      </c>
      <c r="DM11" s="205">
        <f>DM10-DL11</f>
        <v>125673.35285850623</v>
      </c>
      <c r="DN11" s="207"/>
      <c r="DO11" s="211"/>
      <c r="DP11" s="211">
        <f>+MONTI!AH93</f>
        <v>0</v>
      </c>
      <c r="DQ11" s="205">
        <f>DQ10-DP11</f>
        <v>-114686.93940711529</v>
      </c>
      <c r="DR11" s="207"/>
      <c r="DS11" s="211"/>
      <c r="DT11" s="211">
        <f>+MONTICH!AH93</f>
        <v>0</v>
      </c>
      <c r="DU11" s="205">
        <f>DU10-DT11</f>
        <v>-8953.766117793235</v>
      </c>
      <c r="DV11" s="207"/>
      <c r="DW11" s="211"/>
      <c r="DX11" s="211">
        <f>+MOYANO!AH93</f>
        <v>0</v>
      </c>
      <c r="DY11" s="205">
        <f>DY10-DX11</f>
        <v>0</v>
      </c>
      <c r="DZ11" s="207"/>
      <c r="EA11" s="211"/>
      <c r="EB11" s="211">
        <f>+OLIVEIRA!AH93</f>
        <v>0</v>
      </c>
      <c r="EC11" s="205">
        <f>EC10-EB11</f>
        <v>0</v>
      </c>
      <c r="ED11" s="207"/>
      <c r="EE11" s="211"/>
      <c r="EF11" s="211">
        <f>+PRUCCA!AH93</f>
        <v>0</v>
      </c>
      <c r="EG11" s="205">
        <f>EG10-EF11</f>
        <v>-193500.49345951807</v>
      </c>
      <c r="EH11" s="207"/>
      <c r="EI11" s="211"/>
      <c r="EJ11" s="211">
        <f>+QUIROGA!AH93</f>
        <v>0</v>
      </c>
      <c r="EK11" s="205">
        <f>EK10-EJ11</f>
        <v>42666.117518189261</v>
      </c>
      <c r="EL11" s="207"/>
      <c r="EM11" s="211"/>
      <c r="EN11" s="211">
        <f>+ROMERO!AH93</f>
        <v>2850</v>
      </c>
      <c r="EO11" s="205">
        <f>EO10-EN11</f>
        <v>-93468.021329655356</v>
      </c>
      <c r="EP11" s="207"/>
      <c r="EQ11" s="211"/>
      <c r="ER11" s="211">
        <f>+SMANIA!AH93</f>
        <v>570</v>
      </c>
      <c r="ES11" s="205">
        <f>ES10-ER11</f>
        <v>-244253.06067308981</v>
      </c>
      <c r="ET11" s="207"/>
      <c r="EU11" s="211"/>
      <c r="EV11" s="211">
        <f>+SOSA!AH93</f>
        <v>0</v>
      </c>
      <c r="EW11" s="205">
        <f>EW10-EV11</f>
        <v>-43708.882938568146</v>
      </c>
      <c r="EX11" s="207"/>
      <c r="EY11" s="211"/>
      <c r="EZ11" s="211">
        <f>+VALDEZ!AH93</f>
        <v>0</v>
      </c>
      <c r="FA11" s="205">
        <f>FA10-EZ11</f>
        <v>-288453.32468984229</v>
      </c>
      <c r="FB11" s="207"/>
      <c r="FC11" s="211"/>
      <c r="FD11" s="211">
        <f>+VILCAES!AH93</f>
        <v>0</v>
      </c>
      <c r="FE11" s="205">
        <f>FE10-FD11</f>
        <v>-52855.199201248026</v>
      </c>
      <c r="FF11" s="207"/>
      <c r="FG11" s="211"/>
      <c r="FH11" s="211">
        <f>+WILKE!AH93</f>
        <v>0</v>
      </c>
      <c r="FI11" s="205">
        <f>FI10-FH11</f>
        <v>98764.105761817991</v>
      </c>
      <c r="FJ11" s="207"/>
      <c r="FK11" s="205"/>
      <c r="FL11" s="205"/>
      <c r="FM11" s="205"/>
      <c r="FN11" s="207"/>
      <c r="FO11" s="205"/>
      <c r="FP11" s="205"/>
      <c r="FQ11" s="205"/>
      <c r="FR11" s="207"/>
      <c r="FT11" s="222">
        <f>SUM(FH11,FD11,EZ11,EV11,ER11,EN11,EF11,DT11,DP11,DL11,DD11,DH11,CZ11,CV11,CN11,CJ11,CF11,CB11,BX11,BT11,BH11,BD11,AZ11,AV11,AR11,AN11,X11,P11,H11,D11)</f>
        <v>5130</v>
      </c>
    </row>
    <row r="12" spans="1:177" ht="15.75">
      <c r="A12" s="20"/>
      <c r="B12" s="198"/>
      <c r="C12" s="205"/>
      <c r="D12" s="205"/>
      <c r="E12" s="205"/>
      <c r="F12" s="207"/>
      <c r="G12" s="205"/>
      <c r="H12" s="205"/>
      <c r="I12" s="205"/>
      <c r="J12" s="207"/>
      <c r="K12" s="205"/>
      <c r="L12" s="205"/>
      <c r="M12" s="205"/>
      <c r="N12" s="207"/>
      <c r="O12" s="205"/>
      <c r="P12" s="205"/>
      <c r="Q12" s="205"/>
      <c r="R12" s="207"/>
      <c r="S12" s="205"/>
      <c r="T12" s="205"/>
      <c r="U12" s="205"/>
      <c r="V12" s="207"/>
      <c r="W12" s="205"/>
      <c r="X12" s="205"/>
      <c r="Y12" s="205"/>
      <c r="Z12" s="207"/>
      <c r="AA12" s="205"/>
      <c r="AB12" s="205"/>
      <c r="AC12" s="205"/>
      <c r="AD12" s="207"/>
      <c r="AE12" s="205"/>
      <c r="AF12" s="205"/>
      <c r="AG12" s="205"/>
      <c r="AH12" s="207"/>
      <c r="AI12" s="205"/>
      <c r="AJ12" s="205"/>
      <c r="AK12" s="205"/>
      <c r="AL12" s="207"/>
      <c r="AM12" s="205"/>
      <c r="AN12" s="205"/>
      <c r="AO12" s="205"/>
      <c r="AP12" s="207"/>
      <c r="AQ12" s="205"/>
      <c r="AR12" s="205"/>
      <c r="AS12" s="205"/>
      <c r="AT12" s="207"/>
      <c r="AU12" s="205"/>
      <c r="AV12" s="205"/>
      <c r="AW12" s="205"/>
      <c r="AX12" s="207"/>
      <c r="AY12" s="205"/>
      <c r="AZ12" s="205"/>
      <c r="BA12" s="205"/>
      <c r="BB12" s="207"/>
      <c r="BC12" s="205"/>
      <c r="BD12" s="205"/>
      <c r="BE12" s="205"/>
      <c r="BF12" s="207"/>
      <c r="BG12" s="205"/>
      <c r="BH12" s="205"/>
      <c r="BI12" s="205"/>
      <c r="BJ12" s="207"/>
      <c r="BK12" s="205"/>
      <c r="BL12" s="205"/>
      <c r="BM12" s="205"/>
      <c r="BN12" s="207"/>
      <c r="BO12" s="205"/>
      <c r="BP12" s="205"/>
      <c r="BQ12" s="205"/>
      <c r="BR12" s="207"/>
      <c r="BS12" s="205"/>
      <c r="BT12" s="205"/>
      <c r="BU12" s="205"/>
      <c r="BV12" s="207"/>
      <c r="BW12" s="205"/>
      <c r="BX12" s="205"/>
      <c r="BY12" s="205"/>
      <c r="BZ12" s="207"/>
      <c r="CA12" s="205"/>
      <c r="CB12" s="205"/>
      <c r="CC12" s="205"/>
      <c r="CD12" s="207"/>
      <c r="CE12" s="205"/>
      <c r="CF12" s="205"/>
      <c r="CG12" s="205"/>
      <c r="CH12" s="207"/>
      <c r="CI12" s="205"/>
      <c r="CJ12" s="205"/>
      <c r="CK12" s="205"/>
      <c r="CL12" s="207"/>
      <c r="CM12" s="205"/>
      <c r="CN12" s="205"/>
      <c r="CO12" s="205"/>
      <c r="CP12" s="207"/>
      <c r="CQ12" s="205"/>
      <c r="CR12" s="205"/>
      <c r="CS12" s="205"/>
      <c r="CT12" s="207"/>
      <c r="CU12" s="205"/>
      <c r="CV12" s="205"/>
      <c r="CW12" s="205"/>
      <c r="CX12" s="207"/>
      <c r="CY12" s="205"/>
      <c r="CZ12" s="205"/>
      <c r="DA12" s="205"/>
      <c r="DB12" s="207"/>
      <c r="DC12" s="205"/>
      <c r="DD12" s="205"/>
      <c r="DE12" s="205"/>
      <c r="DF12" s="207"/>
      <c r="DG12" s="205"/>
      <c r="DH12" s="205"/>
      <c r="DI12" s="205"/>
      <c r="DJ12" s="207"/>
      <c r="DK12" s="205"/>
      <c r="DL12" s="205"/>
      <c r="DM12" s="205"/>
      <c r="DN12" s="207"/>
      <c r="DO12" s="205"/>
      <c r="DP12" s="205"/>
      <c r="DQ12" s="205"/>
      <c r="DR12" s="207"/>
      <c r="DS12" s="205"/>
      <c r="DT12" s="205"/>
      <c r="DU12" s="205"/>
      <c r="DV12" s="207"/>
      <c r="DW12" s="205"/>
      <c r="DX12" s="205"/>
      <c r="DY12" s="205"/>
      <c r="DZ12" s="207"/>
      <c r="EA12" s="205"/>
      <c r="EB12" s="205"/>
      <c r="EC12" s="205"/>
      <c r="ED12" s="207"/>
      <c r="EE12" s="205"/>
      <c r="EF12" s="205"/>
      <c r="EG12" s="205"/>
      <c r="EH12" s="207"/>
      <c r="EI12" s="205"/>
      <c r="EJ12" s="205"/>
      <c r="EK12" s="205"/>
      <c r="EL12" s="207"/>
      <c r="EM12" s="205"/>
      <c r="EN12" s="205"/>
      <c r="EO12" s="205"/>
      <c r="EP12" s="207"/>
      <c r="EQ12" s="205"/>
      <c r="ER12" s="205"/>
      <c r="ES12" s="205"/>
      <c r="ET12" s="207"/>
      <c r="EU12" s="205"/>
      <c r="EV12" s="205"/>
      <c r="EW12" s="205"/>
      <c r="EX12" s="207"/>
      <c r="EY12" s="205"/>
      <c r="EZ12" s="205"/>
      <c r="FA12" s="205"/>
      <c r="FB12" s="207"/>
      <c r="FC12" s="205"/>
      <c r="FD12" s="205"/>
      <c r="FE12" s="205"/>
      <c r="FF12" s="207"/>
      <c r="FG12" s="205"/>
      <c r="FH12" s="205"/>
      <c r="FI12" s="205"/>
      <c r="FJ12" s="207"/>
      <c r="FK12" s="205"/>
      <c r="FL12" s="205"/>
      <c r="FM12" s="205"/>
      <c r="FN12" s="207"/>
      <c r="FO12" s="205"/>
      <c r="FP12" s="205"/>
      <c r="FQ12" s="205"/>
      <c r="FR12" s="207"/>
      <c r="FT12" s="222">
        <v>-6820</v>
      </c>
      <c r="FU12" t="s">
        <v>464</v>
      </c>
    </row>
    <row r="13" spans="1:177" ht="15.75">
      <c r="A13" s="20"/>
      <c r="B13" s="198"/>
      <c r="C13" s="205"/>
      <c r="D13" s="205"/>
      <c r="E13" s="205"/>
      <c r="F13" s="207"/>
      <c r="G13" s="205"/>
      <c r="H13" s="205"/>
      <c r="I13" s="205"/>
      <c r="J13" s="207"/>
      <c r="K13" s="205"/>
      <c r="L13" s="205"/>
      <c r="M13" s="205"/>
      <c r="N13" s="207"/>
      <c r="O13" s="205"/>
      <c r="P13" s="205"/>
      <c r="Q13" s="205"/>
      <c r="R13" s="207"/>
      <c r="S13" s="205"/>
      <c r="T13" s="205"/>
      <c r="U13" s="205"/>
      <c r="V13" s="207"/>
      <c r="W13" s="205"/>
      <c r="X13" s="205"/>
      <c r="Y13" s="205"/>
      <c r="Z13" s="207"/>
      <c r="AA13" s="205"/>
      <c r="AB13" s="205"/>
      <c r="AC13" s="205"/>
      <c r="AD13" s="207"/>
      <c r="AE13" s="205"/>
      <c r="AF13" s="205"/>
      <c r="AG13" s="205"/>
      <c r="AH13" s="207"/>
      <c r="AI13" s="205"/>
      <c r="AJ13" s="205"/>
      <c r="AK13" s="205"/>
      <c r="AL13" s="207"/>
      <c r="AM13" s="205"/>
      <c r="AN13" s="205"/>
      <c r="AO13" s="205"/>
      <c r="AP13" s="207"/>
      <c r="AQ13" s="205"/>
      <c r="AR13" s="205"/>
      <c r="AS13" s="205"/>
      <c r="AT13" s="207"/>
      <c r="AU13" s="205"/>
      <c r="AV13" s="205"/>
      <c r="AW13" s="205"/>
      <c r="AX13" s="207"/>
      <c r="AY13" s="205"/>
      <c r="AZ13" s="205"/>
      <c r="BA13" s="205"/>
      <c r="BB13" s="207"/>
      <c r="BC13" s="205"/>
      <c r="BD13" s="205"/>
      <c r="BE13" s="205"/>
      <c r="BF13" s="207"/>
      <c r="BG13" s="205"/>
      <c r="BH13" s="205"/>
      <c r="BI13" s="205"/>
      <c r="BJ13" s="207"/>
      <c r="BK13" s="205"/>
      <c r="BL13" s="205"/>
      <c r="BM13" s="205"/>
      <c r="BN13" s="207"/>
      <c r="BO13" s="205"/>
      <c r="BP13" s="205"/>
      <c r="BQ13" s="205"/>
      <c r="BR13" s="207"/>
      <c r="BS13" s="205"/>
      <c r="BT13" s="205"/>
      <c r="BU13" s="205"/>
      <c r="BV13" s="207"/>
      <c r="BW13" s="205"/>
      <c r="BX13" s="205"/>
      <c r="BY13" s="205"/>
      <c r="BZ13" s="207"/>
      <c r="CA13" s="205"/>
      <c r="CB13" s="205"/>
      <c r="CC13" s="205"/>
      <c r="CD13" s="207"/>
      <c r="CE13" s="205"/>
      <c r="CF13" s="205"/>
      <c r="CG13" s="205"/>
      <c r="CH13" s="207"/>
      <c r="CI13" s="205"/>
      <c r="CJ13" s="205"/>
      <c r="CK13" s="205"/>
      <c r="CL13" s="207"/>
      <c r="CM13" s="205"/>
      <c r="CN13" s="205"/>
      <c r="CO13" s="205"/>
      <c r="CP13" s="207"/>
      <c r="CQ13" s="205"/>
      <c r="CR13" s="205"/>
      <c r="CS13" s="205"/>
      <c r="CT13" s="207"/>
      <c r="CU13" s="205"/>
      <c r="CV13" s="205"/>
      <c r="CW13" s="205"/>
      <c r="CX13" s="207"/>
      <c r="CY13" s="205"/>
      <c r="CZ13" s="205"/>
      <c r="DA13" s="205"/>
      <c r="DB13" s="207"/>
      <c r="DC13" s="205"/>
      <c r="DD13" s="205"/>
      <c r="DE13" s="205"/>
      <c r="DF13" s="207"/>
      <c r="DG13" s="205"/>
      <c r="DH13" s="205"/>
      <c r="DI13" s="205"/>
      <c r="DJ13" s="207"/>
      <c r="DK13" s="205"/>
      <c r="DL13" s="205"/>
      <c r="DM13" s="205"/>
      <c r="DN13" s="207"/>
      <c r="DO13" s="205"/>
      <c r="DP13" s="205"/>
      <c r="DQ13" s="205"/>
      <c r="DR13" s="207"/>
      <c r="DS13" s="205"/>
      <c r="DT13" s="205"/>
      <c r="DU13" s="205"/>
      <c r="DV13" s="207"/>
      <c r="DW13" s="205"/>
      <c r="DX13" s="205"/>
      <c r="DY13" s="205"/>
      <c r="DZ13" s="207"/>
      <c r="EA13" s="205"/>
      <c r="EB13" s="205"/>
      <c r="EC13" s="205"/>
      <c r="ED13" s="207"/>
      <c r="EE13" s="205"/>
      <c r="EF13" s="205"/>
      <c r="EG13" s="205"/>
      <c r="EH13" s="207"/>
      <c r="EI13" s="205"/>
      <c r="EJ13" s="205"/>
      <c r="EK13" s="205"/>
      <c r="EL13" s="207"/>
      <c r="EM13" s="205"/>
      <c r="EN13" s="205"/>
      <c r="EO13" s="205"/>
      <c r="EP13" s="207"/>
      <c r="EQ13" s="205"/>
      <c r="ER13" s="205"/>
      <c r="ES13" s="205"/>
      <c r="ET13" s="207"/>
      <c r="EU13" s="205"/>
      <c r="EV13" s="205"/>
      <c r="EW13" s="205"/>
      <c r="EX13" s="207"/>
      <c r="EY13" s="205"/>
      <c r="EZ13" s="205"/>
      <c r="FA13" s="205"/>
      <c r="FB13" s="207"/>
      <c r="FC13" s="205"/>
      <c r="FD13" s="205"/>
      <c r="FE13" s="205"/>
      <c r="FF13" s="207"/>
      <c r="FG13" s="205"/>
      <c r="FH13" s="205"/>
      <c r="FI13" s="205"/>
      <c r="FJ13" s="207"/>
      <c r="FK13" s="205"/>
      <c r="FL13" s="205"/>
      <c r="FM13" s="205"/>
      <c r="FN13" s="207"/>
      <c r="FO13" s="205"/>
      <c r="FP13" s="205"/>
      <c r="FQ13" s="205"/>
      <c r="FR13" s="207"/>
      <c r="FT13" s="222"/>
    </row>
    <row r="14" spans="1:177" ht="15.75">
      <c r="A14" s="110" t="s">
        <v>411</v>
      </c>
      <c r="B14" s="198"/>
      <c r="C14" s="205"/>
      <c r="D14" s="209"/>
      <c r="E14" s="210">
        <f>E11</f>
        <v>306751.89619452046</v>
      </c>
      <c r="F14" s="207"/>
      <c r="G14" s="205"/>
      <c r="H14" s="209"/>
      <c r="I14" s="210">
        <f>I11</f>
        <v>8479.1514343960644</v>
      </c>
      <c r="J14" s="207"/>
      <c r="K14" s="205"/>
      <c r="L14" s="209"/>
      <c r="M14" s="210">
        <f>M11</f>
        <v>0</v>
      </c>
      <c r="N14" s="207"/>
      <c r="O14" s="205"/>
      <c r="P14" s="209"/>
      <c r="Q14" s="210">
        <f>Q11</f>
        <v>57229.984651183579</v>
      </c>
      <c r="R14" s="207"/>
      <c r="S14" s="205"/>
      <c r="T14" s="209"/>
      <c r="U14" s="210">
        <f>U11</f>
        <v>-55189.07653862131</v>
      </c>
      <c r="V14" s="207"/>
      <c r="W14" s="205"/>
      <c r="X14" s="209"/>
      <c r="Y14" s="210">
        <f>Y11</f>
        <v>-99883.411346141031</v>
      </c>
      <c r="Z14" s="207"/>
      <c r="AA14" s="205"/>
      <c r="AB14" s="209"/>
      <c r="AC14" s="210" t="e">
        <f>AC11</f>
        <v>#REF!</v>
      </c>
      <c r="AD14" s="207"/>
      <c r="AE14" s="205"/>
      <c r="AF14" s="209"/>
      <c r="AG14" s="210">
        <f>AG11</f>
        <v>-36106.20502266191</v>
      </c>
      <c r="AH14" s="207"/>
      <c r="AI14" s="205"/>
      <c r="AJ14" s="209"/>
      <c r="AK14" s="210">
        <f>AK11</f>
        <v>0</v>
      </c>
      <c r="AL14" s="207"/>
      <c r="AM14" s="205"/>
      <c r="AN14" s="209"/>
      <c r="AO14" s="210">
        <f>AO11</f>
        <v>-151251.02047418046</v>
      </c>
      <c r="AP14" s="207"/>
      <c r="AQ14" s="205"/>
      <c r="AR14" s="209"/>
      <c r="AS14" s="210">
        <f>AS11</f>
        <v>132257.26205819446</v>
      </c>
      <c r="AT14" s="207"/>
      <c r="AU14" s="205"/>
      <c r="AV14" s="209"/>
      <c r="AW14" s="210">
        <f>AW11</f>
        <v>-74542.330094909034</v>
      </c>
      <c r="AX14" s="207"/>
      <c r="AY14" s="205"/>
      <c r="AZ14" s="209"/>
      <c r="BA14" s="210">
        <f>BA11</f>
        <v>-166472.5074849402</v>
      </c>
      <c r="BB14" s="207"/>
      <c r="BC14" s="205"/>
      <c r="BD14" s="209"/>
      <c r="BE14" s="210">
        <f>BE11</f>
        <v>-99760.193990544853</v>
      </c>
      <c r="BF14" s="207"/>
      <c r="BG14" s="205"/>
      <c r="BH14" s="209"/>
      <c r="BI14" s="210">
        <f>BI11</f>
        <v>-121607.19327925725</v>
      </c>
      <c r="BJ14" s="207"/>
      <c r="BK14" s="205"/>
      <c r="BL14" s="209"/>
      <c r="BM14" s="210" t="e">
        <f>BM11</f>
        <v>#REF!</v>
      </c>
      <c r="BN14" s="207"/>
      <c r="BO14" s="205"/>
      <c r="BP14" s="209"/>
      <c r="BQ14" s="210">
        <f>BQ11</f>
        <v>0</v>
      </c>
      <c r="BR14" s="207"/>
      <c r="BS14" s="205"/>
      <c r="BT14" s="209"/>
      <c r="BU14" s="210">
        <f>BU11</f>
        <v>220154.70332487399</v>
      </c>
      <c r="BV14" s="207"/>
      <c r="BW14" s="205"/>
      <c r="BX14" s="209"/>
      <c r="BY14" s="210">
        <f>BY11</f>
        <v>31433.765156135134</v>
      </c>
      <c r="BZ14" s="207"/>
      <c r="CA14" s="205"/>
      <c r="CB14" s="209"/>
      <c r="CC14" s="210">
        <f>CC11</f>
        <v>15729.288194091947</v>
      </c>
      <c r="CD14" s="207"/>
      <c r="CE14" s="205"/>
      <c r="CF14" s="209"/>
      <c r="CG14" s="210">
        <f>CG11</f>
        <v>8592.8390514127914</v>
      </c>
      <c r="CH14" s="207"/>
      <c r="CI14" s="205"/>
      <c r="CJ14" s="209"/>
      <c r="CK14" s="210">
        <f>CK11</f>
        <v>-22186.393917372847</v>
      </c>
      <c r="CL14" s="207"/>
      <c r="CM14" s="205"/>
      <c r="CN14" s="209"/>
      <c r="CO14" s="210">
        <f>CO11</f>
        <v>-49809.794695252502</v>
      </c>
      <c r="CP14" s="207"/>
      <c r="CQ14" s="205"/>
      <c r="CR14" s="209"/>
      <c r="CS14" s="210">
        <f>CS11</f>
        <v>5.0350620128793494E-3</v>
      </c>
      <c r="CT14" s="207"/>
      <c r="CU14" s="205"/>
      <c r="CV14" s="209"/>
      <c r="CW14" s="210">
        <f>CW11</f>
        <v>-211262.17808195922</v>
      </c>
      <c r="CX14" s="207"/>
      <c r="CY14" s="205"/>
      <c r="CZ14" s="209"/>
      <c r="DA14" s="210">
        <f>DA11</f>
        <v>-110993.14020850118</v>
      </c>
      <c r="DB14" s="207"/>
      <c r="DC14" s="205"/>
      <c r="DD14" s="209"/>
      <c r="DE14" s="210">
        <f>DE11</f>
        <v>-22618.608346983328</v>
      </c>
      <c r="DF14" s="207"/>
      <c r="DG14" s="205"/>
      <c r="DH14" s="209"/>
      <c r="DI14" s="210">
        <f>DI11</f>
        <v>865.65925250318844</v>
      </c>
      <c r="DJ14" s="207"/>
      <c r="DK14" s="205"/>
      <c r="DL14" s="209"/>
      <c r="DM14" s="210">
        <f>DM11</f>
        <v>125673.35285850623</v>
      </c>
      <c r="DN14" s="207"/>
      <c r="DO14" s="205"/>
      <c r="DP14" s="209"/>
      <c r="DQ14" s="210">
        <f>DQ11</f>
        <v>-114686.93940711529</v>
      </c>
      <c r="DR14" s="207"/>
      <c r="DS14" s="205"/>
      <c r="DT14" s="209"/>
      <c r="DU14" s="210">
        <f>DU11</f>
        <v>-8953.766117793235</v>
      </c>
      <c r="DV14" s="207"/>
      <c r="DW14" s="205"/>
      <c r="DX14" s="209"/>
      <c r="DY14" s="210">
        <f>DY11</f>
        <v>0</v>
      </c>
      <c r="DZ14" s="207"/>
      <c r="EA14" s="205"/>
      <c r="EB14" s="209"/>
      <c r="EC14" s="210">
        <f>EC11</f>
        <v>0</v>
      </c>
      <c r="ED14" s="207"/>
      <c r="EE14" s="205"/>
      <c r="EF14" s="209"/>
      <c r="EG14" s="210">
        <f>EG11</f>
        <v>-193500.49345951807</v>
      </c>
      <c r="EH14" s="207"/>
      <c r="EI14" s="205"/>
      <c r="EJ14" s="209"/>
      <c r="EK14" s="210">
        <f>EK11</f>
        <v>42666.117518189261</v>
      </c>
      <c r="EL14" s="207"/>
      <c r="EM14" s="205"/>
      <c r="EN14" s="209"/>
      <c r="EO14" s="210">
        <f>EO11</f>
        <v>-93468.021329655356</v>
      </c>
      <c r="EP14" s="207"/>
      <c r="EQ14" s="205"/>
      <c r="ER14" s="209"/>
      <c r="ES14" s="210">
        <f>ES11</f>
        <v>-244253.06067308981</v>
      </c>
      <c r="ET14" s="207"/>
      <c r="EU14" s="205"/>
      <c r="EV14" s="209"/>
      <c r="EW14" s="210">
        <f>EW11</f>
        <v>-43708.882938568146</v>
      </c>
      <c r="EX14" s="207"/>
      <c r="EY14" s="205"/>
      <c r="EZ14" s="209"/>
      <c r="FA14" s="210">
        <f>FA11</f>
        <v>-288453.32468984229</v>
      </c>
      <c r="FB14" s="207"/>
      <c r="FC14" s="205"/>
      <c r="FD14" s="209"/>
      <c r="FE14" s="210">
        <f>FE11</f>
        <v>-52855.199201248026</v>
      </c>
      <c r="FF14" s="207"/>
      <c r="FG14" s="205"/>
      <c r="FH14" s="209"/>
      <c r="FI14" s="210">
        <f>FI11</f>
        <v>98764.105761817991</v>
      </c>
      <c r="FJ14" s="207"/>
      <c r="FK14" s="205"/>
      <c r="FL14" s="209"/>
      <c r="FM14" s="210"/>
      <c r="FN14" s="207"/>
      <c r="FO14" s="205"/>
      <c r="FP14" s="209"/>
      <c r="FQ14" s="210"/>
      <c r="FR14" s="207"/>
      <c r="FT14" s="244">
        <f>SUM(FT5:FT13)</f>
        <v>58601.94</v>
      </c>
    </row>
    <row r="15" spans="1:177">
      <c r="FT15" s="14"/>
    </row>
    <row r="16" spans="1:177" ht="23.25">
      <c r="A16" s="272" t="s">
        <v>412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T16" s="14"/>
    </row>
    <row r="17" spans="1:177" ht="18">
      <c r="A17" s="111"/>
      <c r="B17" s="193"/>
      <c r="C17" s="288" t="s">
        <v>45</v>
      </c>
      <c r="D17" s="288"/>
      <c r="E17" s="288"/>
      <c r="F17" s="193"/>
      <c r="G17" s="290" t="s">
        <v>46</v>
      </c>
      <c r="H17" s="290"/>
      <c r="I17" s="290"/>
      <c r="J17" s="193"/>
      <c r="K17" s="288" t="s">
        <v>47</v>
      </c>
      <c r="L17" s="288"/>
      <c r="M17" s="288"/>
      <c r="N17" s="193"/>
      <c r="O17" s="288" t="s">
        <v>48</v>
      </c>
      <c r="P17" s="288"/>
      <c r="Q17" s="288"/>
      <c r="R17" s="193"/>
      <c r="S17" s="290" t="s">
        <v>281</v>
      </c>
      <c r="T17" s="290"/>
      <c r="U17" s="290"/>
      <c r="V17" s="193"/>
      <c r="W17" s="290" t="s">
        <v>49</v>
      </c>
      <c r="X17" s="290"/>
      <c r="Y17" s="290"/>
      <c r="Z17" s="193"/>
      <c r="AA17" s="288" t="s">
        <v>50</v>
      </c>
      <c r="AB17" s="288"/>
      <c r="AC17" s="288"/>
      <c r="AD17" s="193"/>
      <c r="AE17" s="290" t="s">
        <v>51</v>
      </c>
      <c r="AF17" s="290"/>
      <c r="AG17" s="290"/>
      <c r="AH17" s="193"/>
      <c r="AI17" s="290" t="s">
        <v>52</v>
      </c>
      <c r="AJ17" s="290"/>
      <c r="AK17" s="290"/>
      <c r="AL17" s="193"/>
      <c r="AM17" s="290" t="s">
        <v>53</v>
      </c>
      <c r="AN17" s="290"/>
      <c r="AO17" s="290"/>
      <c r="AP17" s="193"/>
      <c r="AQ17" s="288" t="s">
        <v>54</v>
      </c>
      <c r="AR17" s="288"/>
      <c r="AS17" s="288"/>
      <c r="AT17" s="193"/>
      <c r="AU17" s="288" t="s">
        <v>55</v>
      </c>
      <c r="AV17" s="288"/>
      <c r="AW17" s="288"/>
      <c r="AX17" s="193"/>
      <c r="AY17" s="290" t="s">
        <v>56</v>
      </c>
      <c r="AZ17" s="290"/>
      <c r="BA17" s="290"/>
      <c r="BB17" s="193"/>
      <c r="BC17" s="291" t="s">
        <v>272</v>
      </c>
      <c r="BD17" s="291"/>
      <c r="BE17" s="291"/>
      <c r="BF17" s="193"/>
      <c r="BG17" s="290" t="s">
        <v>57</v>
      </c>
      <c r="BH17" s="290"/>
      <c r="BI17" s="290"/>
      <c r="BJ17" s="193"/>
      <c r="BK17" s="288" t="s">
        <v>58</v>
      </c>
      <c r="BL17" s="288"/>
      <c r="BM17" s="288"/>
      <c r="BN17" s="193"/>
      <c r="BO17" s="288" t="s">
        <v>273</v>
      </c>
      <c r="BP17" s="288"/>
      <c r="BQ17" s="288"/>
      <c r="BR17" s="193"/>
      <c r="BS17" s="288" t="s">
        <v>59</v>
      </c>
      <c r="BT17" s="288"/>
      <c r="BU17" s="288"/>
      <c r="BV17" s="193"/>
      <c r="BW17" s="288" t="s">
        <v>60</v>
      </c>
      <c r="BX17" s="288"/>
      <c r="BY17" s="288"/>
      <c r="BZ17" s="193"/>
      <c r="CA17" s="288" t="s">
        <v>61</v>
      </c>
      <c r="CB17" s="288"/>
      <c r="CC17" s="288"/>
      <c r="CD17" s="193"/>
      <c r="CE17" s="288" t="s">
        <v>62</v>
      </c>
      <c r="CF17" s="288"/>
      <c r="CG17" s="288"/>
      <c r="CH17" s="193"/>
      <c r="CI17" s="288" t="s">
        <v>63</v>
      </c>
      <c r="CJ17" s="288"/>
      <c r="CK17" s="288"/>
      <c r="CL17" s="193"/>
      <c r="CM17" s="288" t="s">
        <v>64</v>
      </c>
      <c r="CN17" s="288"/>
      <c r="CO17" s="288"/>
      <c r="CP17" s="193"/>
      <c r="CQ17" s="288" t="s">
        <v>65</v>
      </c>
      <c r="CR17" s="288"/>
      <c r="CS17" s="288"/>
      <c r="CT17" s="193"/>
      <c r="CU17" s="290" t="s">
        <v>66</v>
      </c>
      <c r="CV17" s="290"/>
      <c r="CW17" s="290"/>
      <c r="CX17" s="193"/>
      <c r="CY17" s="290" t="s">
        <v>67</v>
      </c>
      <c r="CZ17" s="290"/>
      <c r="DA17" s="290"/>
      <c r="DB17" s="193"/>
      <c r="DC17" s="288" t="s">
        <v>68</v>
      </c>
      <c r="DD17" s="288"/>
      <c r="DE17" s="288"/>
      <c r="DF17" s="193"/>
      <c r="DG17" s="288" t="s">
        <v>465</v>
      </c>
      <c r="DH17" s="288"/>
      <c r="DI17" s="288"/>
      <c r="DJ17" s="193"/>
      <c r="DK17" s="288" t="s">
        <v>85</v>
      </c>
      <c r="DL17" s="288"/>
      <c r="DM17" s="288"/>
      <c r="DN17" s="193"/>
      <c r="DO17" s="290" t="s">
        <v>69</v>
      </c>
      <c r="DP17" s="290"/>
      <c r="DQ17" s="290"/>
      <c r="DR17" s="193"/>
      <c r="DS17" s="288" t="s">
        <v>70</v>
      </c>
      <c r="DT17" s="288"/>
      <c r="DU17" s="288"/>
      <c r="DV17" s="193"/>
      <c r="DW17" s="289" t="s">
        <v>71</v>
      </c>
      <c r="DX17" s="289"/>
      <c r="DY17" s="289"/>
      <c r="DZ17" s="193"/>
      <c r="EA17" s="290" t="s">
        <v>72</v>
      </c>
      <c r="EB17" s="290"/>
      <c r="EC17" s="290"/>
      <c r="ED17" s="193"/>
      <c r="EE17" s="289" t="s">
        <v>73</v>
      </c>
      <c r="EF17" s="289"/>
      <c r="EG17" s="289"/>
      <c r="EH17" s="193"/>
      <c r="EI17" s="288" t="s">
        <v>74</v>
      </c>
      <c r="EJ17" s="288"/>
      <c r="EK17" s="288"/>
      <c r="EL17" s="193"/>
      <c r="EM17" s="288" t="s">
        <v>75</v>
      </c>
      <c r="EN17" s="288"/>
      <c r="EO17" s="288"/>
      <c r="EP17" s="193"/>
      <c r="EQ17" s="288" t="s">
        <v>76</v>
      </c>
      <c r="ER17" s="288"/>
      <c r="ES17" s="288"/>
      <c r="ET17" s="193"/>
      <c r="EU17" s="289" t="s">
        <v>77</v>
      </c>
      <c r="EV17" s="289"/>
      <c r="EW17" s="289"/>
      <c r="EX17" s="193"/>
      <c r="EY17" s="288" t="s">
        <v>78</v>
      </c>
      <c r="EZ17" s="288"/>
      <c r="FA17" s="288"/>
      <c r="FB17" s="193"/>
      <c r="FC17" s="288" t="s">
        <v>79</v>
      </c>
      <c r="FD17" s="288"/>
      <c r="FE17" s="288"/>
      <c r="FF17" s="193"/>
      <c r="FG17" s="288" t="s">
        <v>80</v>
      </c>
      <c r="FH17" s="288"/>
      <c r="FI17" s="288"/>
      <c r="FJ17" s="193"/>
      <c r="FK17" s="18"/>
      <c r="FL17" s="18"/>
      <c r="FM17" s="18"/>
      <c r="FN17" s="193"/>
      <c r="FO17" s="18"/>
      <c r="FP17" s="18"/>
      <c r="FQ17" s="18"/>
      <c r="FR17" s="193"/>
      <c r="FT17" s="233" t="s">
        <v>336</v>
      </c>
    </row>
    <row r="18" spans="1:177" ht="18">
      <c r="A18" s="111"/>
      <c r="B18" s="195" t="s">
        <v>81</v>
      </c>
      <c r="C18" s="196"/>
      <c r="D18" s="196"/>
      <c r="E18" s="197"/>
      <c r="F18" s="195"/>
      <c r="G18" s="196"/>
      <c r="H18" s="196"/>
      <c r="I18" s="197"/>
      <c r="J18" s="195"/>
      <c r="K18" s="196"/>
      <c r="L18" s="196"/>
      <c r="M18" s="197"/>
      <c r="N18" s="195"/>
      <c r="O18" s="196"/>
      <c r="P18" s="196"/>
      <c r="Q18" s="197"/>
      <c r="R18" s="195"/>
      <c r="S18" s="196"/>
      <c r="T18" s="196"/>
      <c r="U18" s="197"/>
      <c r="V18" s="195"/>
      <c r="W18" s="196"/>
      <c r="X18" s="196"/>
      <c r="Y18" s="197"/>
      <c r="Z18" s="195"/>
      <c r="AA18" s="196"/>
      <c r="AB18" s="196"/>
      <c r="AC18" s="197"/>
      <c r="AD18" s="195"/>
      <c r="AE18" s="196"/>
      <c r="AF18" s="196"/>
      <c r="AG18" s="197"/>
      <c r="AH18" s="195"/>
      <c r="AI18" s="196"/>
      <c r="AJ18" s="196"/>
      <c r="AK18" s="197"/>
      <c r="AL18" s="195"/>
      <c r="AM18" s="196"/>
      <c r="AN18" s="196"/>
      <c r="AO18" s="197"/>
      <c r="AP18" s="195"/>
      <c r="AQ18" s="196"/>
      <c r="AR18" s="196"/>
      <c r="AS18" s="197"/>
      <c r="AT18" s="195"/>
      <c r="AU18" s="196"/>
      <c r="AV18" s="196"/>
      <c r="AW18" s="197"/>
      <c r="AX18" s="195"/>
      <c r="AY18" s="196"/>
      <c r="AZ18" s="196"/>
      <c r="BA18" s="197"/>
      <c r="BB18" s="195"/>
      <c r="BC18" s="196"/>
      <c r="BD18" s="196"/>
      <c r="BE18" s="197"/>
      <c r="BF18" s="195"/>
      <c r="BG18" s="196"/>
      <c r="BH18" s="196"/>
      <c r="BI18" s="197"/>
      <c r="BJ18" s="195"/>
      <c r="BK18" s="196"/>
      <c r="BL18" s="196"/>
      <c r="BM18" s="197"/>
      <c r="BN18" s="195"/>
      <c r="BO18" s="196"/>
      <c r="BP18" s="196"/>
      <c r="BQ18" s="197"/>
      <c r="BR18" s="195"/>
      <c r="BS18" s="196"/>
      <c r="BT18" s="196"/>
      <c r="BU18" s="197"/>
      <c r="BV18" s="195"/>
      <c r="BW18" s="196"/>
      <c r="BX18" s="196"/>
      <c r="BY18" s="197"/>
      <c r="BZ18" s="195"/>
      <c r="CA18" s="196"/>
      <c r="CB18" s="196"/>
      <c r="CC18" s="197"/>
      <c r="CD18" s="195"/>
      <c r="CE18" s="196"/>
      <c r="CF18" s="196"/>
      <c r="CG18" s="197"/>
      <c r="CH18" s="195"/>
      <c r="CI18" s="196"/>
      <c r="CJ18" s="196"/>
      <c r="CK18" s="197"/>
      <c r="CL18" s="195"/>
      <c r="CM18" s="194"/>
      <c r="CN18" s="194"/>
      <c r="CO18" s="194"/>
      <c r="CP18" s="195"/>
      <c r="CQ18" s="194"/>
      <c r="CR18" s="194"/>
      <c r="CS18" s="194"/>
      <c r="CT18" s="195"/>
      <c r="CU18" s="194"/>
      <c r="CV18" s="194"/>
      <c r="CW18" s="194"/>
      <c r="CX18" s="195"/>
      <c r="CY18" s="196"/>
      <c r="CZ18" s="196"/>
      <c r="DA18" s="197"/>
      <c r="DB18" s="195"/>
      <c r="DC18" s="196"/>
      <c r="DD18" s="196"/>
      <c r="DE18" s="197"/>
      <c r="DF18" s="195"/>
      <c r="DG18" s="196"/>
      <c r="DH18" s="196"/>
      <c r="DI18" s="197"/>
      <c r="DJ18" s="195"/>
      <c r="DK18" s="196"/>
      <c r="DL18" s="196"/>
      <c r="DM18" s="197"/>
      <c r="DN18" s="195"/>
      <c r="DO18" s="196"/>
      <c r="DP18" s="196"/>
      <c r="DQ18" s="197"/>
      <c r="DR18" s="195"/>
      <c r="DS18" s="196"/>
      <c r="DT18" s="196"/>
      <c r="DU18" s="197"/>
      <c r="DV18" s="195"/>
      <c r="DW18" s="196"/>
      <c r="DX18" s="196"/>
      <c r="DY18" s="197"/>
      <c r="DZ18" s="195"/>
      <c r="EA18" s="196"/>
      <c r="EB18" s="196"/>
      <c r="EC18" s="197"/>
      <c r="ED18" s="195"/>
      <c r="EE18" s="196"/>
      <c r="EF18" s="196"/>
      <c r="EG18" s="197"/>
      <c r="EH18" s="195"/>
      <c r="EI18" s="196"/>
      <c r="EJ18" s="196"/>
      <c r="EK18" s="197"/>
      <c r="EL18" s="195"/>
      <c r="EM18" s="196"/>
      <c r="EN18" s="196"/>
      <c r="EO18" s="197"/>
      <c r="EP18" s="195"/>
      <c r="EQ18" s="196"/>
      <c r="ER18" s="196"/>
      <c r="ES18" s="197"/>
      <c r="ET18" s="195"/>
      <c r="EU18" s="196"/>
      <c r="EV18" s="196"/>
      <c r="EW18" s="197"/>
      <c r="EX18" s="195"/>
      <c r="EY18" s="196"/>
      <c r="EZ18" s="196"/>
      <c r="FA18" s="197"/>
      <c r="FB18" s="195"/>
      <c r="FC18" s="196"/>
      <c r="FD18" s="196"/>
      <c r="FE18" s="197"/>
      <c r="FF18" s="195"/>
      <c r="FG18" s="196"/>
      <c r="FH18" s="196"/>
      <c r="FI18" s="197"/>
      <c r="FJ18" s="195"/>
      <c r="FK18" s="196"/>
      <c r="FL18" s="196"/>
      <c r="FM18" s="197"/>
      <c r="FN18" s="195"/>
      <c r="FO18" s="196"/>
      <c r="FP18" s="196"/>
      <c r="FQ18" s="197"/>
      <c r="FR18" s="195"/>
      <c r="FT18" s="18"/>
    </row>
    <row r="19" spans="1:177" ht="18">
      <c r="A19" s="111"/>
      <c r="B19" s="195"/>
      <c r="C19" s="212" t="s">
        <v>82</v>
      </c>
      <c r="D19" s="212" t="s">
        <v>257</v>
      </c>
      <c r="E19" s="212" t="s">
        <v>83</v>
      </c>
      <c r="F19" s="213"/>
      <c r="G19" s="212" t="s">
        <v>82</v>
      </c>
      <c r="H19" s="212" t="s">
        <v>257</v>
      </c>
      <c r="I19" s="212" t="s">
        <v>83</v>
      </c>
      <c r="J19" s="213"/>
      <c r="K19" s="212" t="s">
        <v>82</v>
      </c>
      <c r="L19" s="212" t="s">
        <v>257</v>
      </c>
      <c r="M19" s="212" t="s">
        <v>83</v>
      </c>
      <c r="N19" s="213"/>
      <c r="O19" s="212" t="s">
        <v>82</v>
      </c>
      <c r="P19" s="212" t="s">
        <v>257</v>
      </c>
      <c r="Q19" s="212" t="s">
        <v>83</v>
      </c>
      <c r="R19" s="213"/>
      <c r="S19" s="212" t="s">
        <v>82</v>
      </c>
      <c r="T19" s="212" t="s">
        <v>257</v>
      </c>
      <c r="U19" s="212" t="s">
        <v>83</v>
      </c>
      <c r="V19" s="213"/>
      <c r="W19" s="212" t="s">
        <v>82</v>
      </c>
      <c r="X19" s="212" t="s">
        <v>257</v>
      </c>
      <c r="Y19" s="212" t="s">
        <v>83</v>
      </c>
      <c r="Z19" s="213"/>
      <c r="AA19" s="212" t="s">
        <v>82</v>
      </c>
      <c r="AB19" s="212" t="s">
        <v>257</v>
      </c>
      <c r="AC19" s="212" t="s">
        <v>83</v>
      </c>
      <c r="AD19" s="213"/>
      <c r="AE19" s="212" t="s">
        <v>82</v>
      </c>
      <c r="AF19" s="212" t="s">
        <v>257</v>
      </c>
      <c r="AG19" s="212" t="s">
        <v>83</v>
      </c>
      <c r="AH19" s="213"/>
      <c r="AI19" s="212" t="s">
        <v>82</v>
      </c>
      <c r="AJ19" s="212" t="s">
        <v>257</v>
      </c>
      <c r="AK19" s="212" t="s">
        <v>83</v>
      </c>
      <c r="AL19" s="213"/>
      <c r="AM19" s="212" t="s">
        <v>82</v>
      </c>
      <c r="AN19" s="212" t="s">
        <v>257</v>
      </c>
      <c r="AO19" s="212" t="s">
        <v>83</v>
      </c>
      <c r="AP19" s="213"/>
      <c r="AQ19" s="212" t="s">
        <v>82</v>
      </c>
      <c r="AR19" s="212" t="s">
        <v>257</v>
      </c>
      <c r="AS19" s="212" t="s">
        <v>83</v>
      </c>
      <c r="AT19" s="213"/>
      <c r="AU19" s="212" t="s">
        <v>82</v>
      </c>
      <c r="AV19" s="212" t="s">
        <v>257</v>
      </c>
      <c r="AW19" s="212" t="s">
        <v>83</v>
      </c>
      <c r="AX19" s="213"/>
      <c r="AY19" s="212" t="s">
        <v>82</v>
      </c>
      <c r="AZ19" s="212" t="s">
        <v>257</v>
      </c>
      <c r="BA19" s="212" t="s">
        <v>83</v>
      </c>
      <c r="BB19" s="213"/>
      <c r="BC19" s="212" t="s">
        <v>82</v>
      </c>
      <c r="BD19" s="212" t="s">
        <v>257</v>
      </c>
      <c r="BE19" s="212" t="s">
        <v>83</v>
      </c>
      <c r="BF19" s="213"/>
      <c r="BG19" s="212" t="s">
        <v>82</v>
      </c>
      <c r="BH19" s="212" t="s">
        <v>257</v>
      </c>
      <c r="BI19" s="212" t="s">
        <v>83</v>
      </c>
      <c r="BJ19" s="213"/>
      <c r="BK19" s="212" t="s">
        <v>82</v>
      </c>
      <c r="BL19" s="212" t="s">
        <v>257</v>
      </c>
      <c r="BM19" s="212" t="s">
        <v>83</v>
      </c>
      <c r="BN19" s="213"/>
      <c r="BO19" s="212" t="s">
        <v>82</v>
      </c>
      <c r="BP19" s="212" t="s">
        <v>257</v>
      </c>
      <c r="BQ19" s="212" t="s">
        <v>83</v>
      </c>
      <c r="BR19" s="213"/>
      <c r="BS19" s="212" t="s">
        <v>82</v>
      </c>
      <c r="BT19" s="212" t="s">
        <v>257</v>
      </c>
      <c r="BU19" s="212" t="s">
        <v>83</v>
      </c>
      <c r="BV19" s="213"/>
      <c r="BW19" s="212" t="s">
        <v>82</v>
      </c>
      <c r="BX19" s="212" t="s">
        <v>257</v>
      </c>
      <c r="BY19" s="212" t="s">
        <v>83</v>
      </c>
      <c r="BZ19" s="213"/>
      <c r="CA19" s="212" t="s">
        <v>82</v>
      </c>
      <c r="CB19" s="212" t="s">
        <v>257</v>
      </c>
      <c r="CC19" s="212" t="s">
        <v>83</v>
      </c>
      <c r="CD19" s="213"/>
      <c r="CE19" s="212" t="s">
        <v>82</v>
      </c>
      <c r="CF19" s="212" t="s">
        <v>257</v>
      </c>
      <c r="CG19" s="212" t="s">
        <v>83</v>
      </c>
      <c r="CH19" s="213"/>
      <c r="CI19" s="212" t="s">
        <v>82</v>
      </c>
      <c r="CJ19" s="212" t="s">
        <v>257</v>
      </c>
      <c r="CK19" s="212" t="s">
        <v>83</v>
      </c>
      <c r="CL19" s="213"/>
      <c r="CM19" s="212" t="s">
        <v>82</v>
      </c>
      <c r="CN19" s="212" t="s">
        <v>257</v>
      </c>
      <c r="CO19" s="212" t="s">
        <v>83</v>
      </c>
      <c r="CP19" s="213"/>
      <c r="CQ19" s="212" t="s">
        <v>82</v>
      </c>
      <c r="CR19" s="212" t="s">
        <v>257</v>
      </c>
      <c r="CS19" s="212" t="s">
        <v>83</v>
      </c>
      <c r="CT19" s="213"/>
      <c r="CU19" s="212" t="s">
        <v>82</v>
      </c>
      <c r="CV19" s="212" t="s">
        <v>257</v>
      </c>
      <c r="CW19" s="212" t="s">
        <v>83</v>
      </c>
      <c r="CX19" s="213"/>
      <c r="CY19" s="212" t="s">
        <v>82</v>
      </c>
      <c r="CZ19" s="212" t="s">
        <v>257</v>
      </c>
      <c r="DA19" s="212" t="s">
        <v>83</v>
      </c>
      <c r="DB19" s="213"/>
      <c r="DC19" s="212" t="s">
        <v>82</v>
      </c>
      <c r="DD19" s="212" t="s">
        <v>257</v>
      </c>
      <c r="DE19" s="212" t="s">
        <v>83</v>
      </c>
      <c r="DF19" s="213"/>
      <c r="DG19" s="212" t="s">
        <v>82</v>
      </c>
      <c r="DH19" s="212" t="s">
        <v>257</v>
      </c>
      <c r="DI19" s="212" t="s">
        <v>83</v>
      </c>
      <c r="DJ19" s="213"/>
      <c r="DK19" s="212" t="s">
        <v>82</v>
      </c>
      <c r="DL19" s="212" t="s">
        <v>257</v>
      </c>
      <c r="DM19" s="212" t="s">
        <v>83</v>
      </c>
      <c r="DN19" s="213"/>
      <c r="DO19" s="212" t="s">
        <v>82</v>
      </c>
      <c r="DP19" s="212" t="s">
        <v>257</v>
      </c>
      <c r="DQ19" s="212" t="s">
        <v>83</v>
      </c>
      <c r="DR19" s="213"/>
      <c r="DS19" s="212" t="s">
        <v>82</v>
      </c>
      <c r="DT19" s="212" t="s">
        <v>257</v>
      </c>
      <c r="DU19" s="212" t="s">
        <v>83</v>
      </c>
      <c r="DV19" s="213"/>
      <c r="DW19" s="212" t="s">
        <v>82</v>
      </c>
      <c r="DX19" s="212" t="s">
        <v>257</v>
      </c>
      <c r="DY19" s="212" t="s">
        <v>83</v>
      </c>
      <c r="DZ19" s="213"/>
      <c r="EA19" s="212" t="s">
        <v>82</v>
      </c>
      <c r="EB19" s="212" t="s">
        <v>257</v>
      </c>
      <c r="EC19" s="212" t="s">
        <v>83</v>
      </c>
      <c r="ED19" s="213"/>
      <c r="EE19" s="212" t="s">
        <v>82</v>
      </c>
      <c r="EF19" s="212" t="s">
        <v>257</v>
      </c>
      <c r="EG19" s="212" t="s">
        <v>83</v>
      </c>
      <c r="EH19" s="213"/>
      <c r="EI19" s="212" t="s">
        <v>82</v>
      </c>
      <c r="EJ19" s="212" t="s">
        <v>257</v>
      </c>
      <c r="EK19" s="212" t="s">
        <v>83</v>
      </c>
      <c r="EL19" s="213"/>
      <c r="EM19" s="212" t="s">
        <v>82</v>
      </c>
      <c r="EN19" s="212" t="s">
        <v>257</v>
      </c>
      <c r="EO19" s="212" t="s">
        <v>83</v>
      </c>
      <c r="EP19" s="213"/>
      <c r="EQ19" s="212" t="s">
        <v>82</v>
      </c>
      <c r="ER19" s="212" t="s">
        <v>257</v>
      </c>
      <c r="ES19" s="212" t="s">
        <v>83</v>
      </c>
      <c r="ET19" s="213"/>
      <c r="EU19" s="212" t="s">
        <v>82</v>
      </c>
      <c r="EV19" s="212" t="s">
        <v>257</v>
      </c>
      <c r="EW19" s="212" t="s">
        <v>83</v>
      </c>
      <c r="EX19" s="213"/>
      <c r="EY19" s="212" t="s">
        <v>82</v>
      </c>
      <c r="EZ19" s="212" t="s">
        <v>257</v>
      </c>
      <c r="FA19" s="212" t="s">
        <v>83</v>
      </c>
      <c r="FB19" s="213"/>
      <c r="FC19" s="212" t="s">
        <v>82</v>
      </c>
      <c r="FD19" s="212" t="s">
        <v>257</v>
      </c>
      <c r="FE19" s="212" t="s">
        <v>83</v>
      </c>
      <c r="FF19" s="213"/>
      <c r="FG19" s="212" t="s">
        <v>82</v>
      </c>
      <c r="FH19" s="212" t="s">
        <v>257</v>
      </c>
      <c r="FI19" s="212" t="s">
        <v>83</v>
      </c>
      <c r="FJ19" s="213"/>
      <c r="FK19" s="212" t="s">
        <v>82</v>
      </c>
      <c r="FL19" s="212" t="s">
        <v>257</v>
      </c>
      <c r="FM19" s="212" t="s">
        <v>83</v>
      </c>
      <c r="FN19" s="213"/>
      <c r="FO19" s="212" t="s">
        <v>82</v>
      </c>
      <c r="FP19" s="212" t="s">
        <v>257</v>
      </c>
      <c r="FQ19" s="212" t="s">
        <v>83</v>
      </c>
      <c r="FR19" s="213"/>
      <c r="FT19" s="18"/>
    </row>
    <row r="20" spans="1:177" ht="15.75">
      <c r="A20" s="110" t="s">
        <v>411</v>
      </c>
      <c r="B20" s="198"/>
      <c r="C20" s="205"/>
      <c r="D20" s="209"/>
      <c r="E20" s="210">
        <f>E17</f>
        <v>0</v>
      </c>
      <c r="F20" s="207"/>
      <c r="G20" s="205"/>
      <c r="H20" s="209"/>
      <c r="I20" s="210">
        <f>I17</f>
        <v>0</v>
      </c>
      <c r="J20" s="207"/>
      <c r="K20" s="205"/>
      <c r="L20" s="209"/>
      <c r="M20" s="210">
        <f>M17</f>
        <v>0</v>
      </c>
      <c r="N20" s="207"/>
      <c r="O20" s="205"/>
      <c r="P20" s="209"/>
      <c r="Q20" s="210">
        <f>Q17</f>
        <v>0</v>
      </c>
      <c r="R20" s="207"/>
      <c r="S20" s="205"/>
      <c r="T20" s="209"/>
      <c r="U20" s="210">
        <f>U17</f>
        <v>0</v>
      </c>
      <c r="V20" s="207"/>
      <c r="W20" s="205"/>
      <c r="X20" s="209"/>
      <c r="Y20" s="210">
        <f>Y17</f>
        <v>0</v>
      </c>
      <c r="Z20" s="207"/>
      <c r="AA20" s="205"/>
      <c r="AB20" s="209"/>
      <c r="AC20" s="210">
        <f>AC17</f>
        <v>0</v>
      </c>
      <c r="AD20" s="207"/>
      <c r="AE20" s="205"/>
      <c r="AF20" s="209"/>
      <c r="AG20" s="210">
        <f>AG17</f>
        <v>0</v>
      </c>
      <c r="AH20" s="207"/>
      <c r="AI20" s="205"/>
      <c r="AJ20" s="209"/>
      <c r="AK20" s="210">
        <f>AK17</f>
        <v>0</v>
      </c>
      <c r="AL20" s="207"/>
      <c r="AM20" s="205"/>
      <c r="AN20" s="209"/>
      <c r="AO20" s="210">
        <f>AO17</f>
        <v>0</v>
      </c>
      <c r="AP20" s="207"/>
      <c r="AQ20" s="205"/>
      <c r="AR20" s="209"/>
      <c r="AS20" s="210">
        <f>AS17</f>
        <v>0</v>
      </c>
      <c r="AT20" s="207"/>
      <c r="AU20" s="205"/>
      <c r="AV20" s="209"/>
      <c r="AW20" s="210">
        <f>AW17</f>
        <v>0</v>
      </c>
      <c r="AX20" s="207"/>
      <c r="AY20" s="205"/>
      <c r="AZ20" s="209"/>
      <c r="BA20" s="210">
        <f>BA17</f>
        <v>0</v>
      </c>
      <c r="BB20" s="207"/>
      <c r="BC20" s="205"/>
      <c r="BD20" s="209"/>
      <c r="BE20" s="210">
        <f>BE17</f>
        <v>0</v>
      </c>
      <c r="BF20" s="207"/>
      <c r="BG20" s="205"/>
      <c r="BH20" s="209"/>
      <c r="BI20" s="210">
        <f>BI17</f>
        <v>0</v>
      </c>
      <c r="BJ20" s="207"/>
      <c r="BK20" s="205"/>
      <c r="BL20" s="209"/>
      <c r="BM20" s="210">
        <f>BM17</f>
        <v>0</v>
      </c>
      <c r="BN20" s="207"/>
      <c r="BO20" s="205"/>
      <c r="BP20" s="209"/>
      <c r="BQ20" s="210">
        <f>BQ17</f>
        <v>0</v>
      </c>
      <c r="BR20" s="207"/>
      <c r="BS20" s="205"/>
      <c r="BT20" s="209"/>
      <c r="BU20" s="210">
        <f>BU17</f>
        <v>0</v>
      </c>
      <c r="BV20" s="207"/>
      <c r="BW20" s="205"/>
      <c r="BX20" s="209"/>
      <c r="BY20" s="210">
        <f>BY17</f>
        <v>0</v>
      </c>
      <c r="BZ20" s="207"/>
      <c r="CA20" s="205"/>
      <c r="CB20" s="209"/>
      <c r="CC20" s="210">
        <f>CC17</f>
        <v>0</v>
      </c>
      <c r="CD20" s="207"/>
      <c r="CE20" s="205"/>
      <c r="CF20" s="209"/>
      <c r="CG20" s="210">
        <f>CG17</f>
        <v>0</v>
      </c>
      <c r="CH20" s="207"/>
      <c r="CI20" s="205"/>
      <c r="CJ20" s="209"/>
      <c r="CK20" s="210">
        <f>CK17</f>
        <v>0</v>
      </c>
      <c r="CL20" s="207"/>
      <c r="CM20" s="205"/>
      <c r="CN20" s="209"/>
      <c r="CO20" s="210">
        <f>CO17</f>
        <v>0</v>
      </c>
      <c r="CP20" s="207"/>
      <c r="CQ20" s="205"/>
      <c r="CR20" s="209"/>
      <c r="CS20" s="210">
        <f>CS17</f>
        <v>0</v>
      </c>
      <c r="CT20" s="207"/>
      <c r="CU20" s="205"/>
      <c r="CV20" s="209"/>
      <c r="CW20" s="210">
        <f>CW17</f>
        <v>0</v>
      </c>
      <c r="CX20" s="207"/>
      <c r="CY20" s="205"/>
      <c r="CZ20" s="209"/>
      <c r="DA20" s="210">
        <f>DA17</f>
        <v>0</v>
      </c>
      <c r="DB20" s="207"/>
      <c r="DC20" s="205"/>
      <c r="DD20" s="209"/>
      <c r="DE20" s="210">
        <f>DE17</f>
        <v>0</v>
      </c>
      <c r="DF20" s="207"/>
      <c r="DG20" s="205"/>
      <c r="DH20" s="209"/>
      <c r="DI20" s="210">
        <f>DI17</f>
        <v>0</v>
      </c>
      <c r="DJ20" s="207"/>
      <c r="DK20" s="205"/>
      <c r="DL20" s="209"/>
      <c r="DM20" s="210">
        <f>DM17</f>
        <v>0</v>
      </c>
      <c r="DN20" s="207"/>
      <c r="DO20" s="205"/>
      <c r="DP20" s="209"/>
      <c r="DQ20" s="210">
        <f>DQ17</f>
        <v>0</v>
      </c>
      <c r="DR20" s="207"/>
      <c r="DS20" s="205"/>
      <c r="DT20" s="209"/>
      <c r="DU20" s="210">
        <f>DU17</f>
        <v>0</v>
      </c>
      <c r="DV20" s="207"/>
      <c r="DW20" s="205"/>
      <c r="DX20" s="209"/>
      <c r="DY20" s="210">
        <f>DY17</f>
        <v>0</v>
      </c>
      <c r="DZ20" s="207"/>
      <c r="EA20" s="205"/>
      <c r="EB20" s="209"/>
      <c r="EC20" s="210">
        <f>EC17</f>
        <v>0</v>
      </c>
      <c r="ED20" s="207"/>
      <c r="EE20" s="205"/>
      <c r="EF20" s="209"/>
      <c r="EG20" s="210">
        <f>EG17</f>
        <v>0</v>
      </c>
      <c r="EH20" s="207"/>
      <c r="EI20" s="205"/>
      <c r="EJ20" s="209"/>
      <c r="EK20" s="210">
        <f>EK17</f>
        <v>0</v>
      </c>
      <c r="EL20" s="207"/>
      <c r="EM20" s="205"/>
      <c r="EN20" s="209"/>
      <c r="EO20" s="210">
        <f>EO17</f>
        <v>0</v>
      </c>
      <c r="EP20" s="207"/>
      <c r="EQ20" s="205"/>
      <c r="ER20" s="209"/>
      <c r="ES20" s="210">
        <f>ES17</f>
        <v>0</v>
      </c>
      <c r="ET20" s="207"/>
      <c r="EU20" s="205"/>
      <c r="EV20" s="209"/>
      <c r="EW20" s="210">
        <f>EW17</f>
        <v>0</v>
      </c>
      <c r="EX20" s="207"/>
      <c r="EY20" s="205"/>
      <c r="EZ20" s="209"/>
      <c r="FA20" s="210">
        <f>FA17</f>
        <v>0</v>
      </c>
      <c r="FB20" s="207"/>
      <c r="FC20" s="205"/>
      <c r="FD20" s="209"/>
      <c r="FE20" s="210">
        <f>FE17</f>
        <v>0</v>
      </c>
      <c r="FF20" s="207"/>
      <c r="FG20" s="205"/>
      <c r="FH20" s="209"/>
      <c r="FI20" s="210">
        <f>FI17</f>
        <v>0</v>
      </c>
      <c r="FJ20" s="207"/>
      <c r="FK20" s="205"/>
      <c r="FL20" s="209"/>
      <c r="FM20" s="210"/>
      <c r="FN20" s="207"/>
      <c r="FO20" s="205"/>
      <c r="FP20" s="209"/>
      <c r="FQ20" s="210"/>
      <c r="FR20" s="207"/>
      <c r="FT20" s="244">
        <v>55751.94</v>
      </c>
    </row>
    <row r="21" spans="1:177" ht="15.75">
      <c r="A21" s="113" t="s">
        <v>260</v>
      </c>
      <c r="B21" s="198"/>
      <c r="C21" s="205">
        <f>+ALVAREZ!N17</f>
        <v>0</v>
      </c>
      <c r="D21" s="205"/>
      <c r="E21" s="205">
        <f>E14+C21</f>
        <v>306751.89619452046</v>
      </c>
      <c r="F21" s="207"/>
      <c r="G21" s="211">
        <f>+AMBROGGIO!N17</f>
        <v>0</v>
      </c>
      <c r="H21" s="211"/>
      <c r="I21" s="205">
        <f>I14+G21</f>
        <v>8479.1514343960644</v>
      </c>
      <c r="J21" s="207"/>
      <c r="K21" s="211">
        <f>+ARGARAÑA!N17</f>
        <v>0</v>
      </c>
      <c r="L21" s="211"/>
      <c r="M21" s="205">
        <f>M14+K21</f>
        <v>0</v>
      </c>
      <c r="N21" s="207"/>
      <c r="O21" s="211">
        <f>+BARRA!N18</f>
        <v>0</v>
      </c>
      <c r="P21" s="211"/>
      <c r="Q21" s="205">
        <f>Q14+O21</f>
        <v>57229.984651183579</v>
      </c>
      <c r="R21" s="207"/>
      <c r="S21" s="211">
        <f>+BIOLMOL!N17</f>
        <v>0</v>
      </c>
      <c r="T21" s="211"/>
      <c r="U21" s="205">
        <f>U14+S21</f>
        <v>-55189.07653862131</v>
      </c>
      <c r="V21" s="207"/>
      <c r="W21" s="211">
        <f>+'BISIG-DITAMO'!N17</f>
        <v>0</v>
      </c>
      <c r="X21" s="211"/>
      <c r="Y21" s="205">
        <f>Y14+W21</f>
        <v>-99883.411346141031</v>
      </c>
      <c r="Z21" s="207"/>
      <c r="AA21" s="211" t="e">
        <f>+#REF!</f>
        <v>#REF!</v>
      </c>
      <c r="AB21" s="211"/>
      <c r="AC21" s="205" t="e">
        <f>AC14+AA21</f>
        <v>#REF!</v>
      </c>
      <c r="AD21" s="207"/>
      <c r="AE21" s="211">
        <f>+CAPUTTO!N17</f>
        <v>37081.1</v>
      </c>
      <c r="AF21" s="211"/>
      <c r="AG21" s="210">
        <f>AG18</f>
        <v>0</v>
      </c>
      <c r="AH21" s="207"/>
      <c r="AI21" s="211">
        <f>+CARPIO!N17</f>
        <v>0</v>
      </c>
      <c r="AJ21" s="211"/>
      <c r="AK21" s="205">
        <f>AK14+AI21</f>
        <v>0</v>
      </c>
      <c r="AL21" s="207"/>
      <c r="AM21" s="211">
        <f>+CARRIZO!N17</f>
        <v>0</v>
      </c>
      <c r="AN21" s="211"/>
      <c r="AO21" s="205">
        <f>AO14+AM21</f>
        <v>-151251.02047418046</v>
      </c>
      <c r="AP21" s="207"/>
      <c r="AQ21" s="211">
        <f>+CECCHINI!N17</f>
        <v>0</v>
      </c>
      <c r="AR21" s="211"/>
      <c r="AS21" s="205">
        <f>AS14+AQ21</f>
        <v>132257.26205819446</v>
      </c>
      <c r="AT21" s="207"/>
      <c r="AU21" s="211">
        <f>+CELEJ!N17</f>
        <v>0</v>
      </c>
      <c r="AV21" s="211"/>
      <c r="AW21" s="205">
        <f>AW14+AU21</f>
        <v>-74542.330094909034</v>
      </c>
      <c r="AX21" s="207"/>
      <c r="AY21" s="211">
        <f>+CONTIN!N17</f>
        <v>43092</v>
      </c>
      <c r="AZ21" s="211"/>
      <c r="BA21" s="205">
        <f>BA14+AY21</f>
        <v>-123380.5074849402</v>
      </c>
      <c r="BB21" s="207"/>
      <c r="BC21" s="211">
        <f>+CULTCEL!N17</f>
        <v>170407.93</v>
      </c>
      <c r="BD21" s="211"/>
      <c r="BE21" s="205">
        <f>BE14+BC21</f>
        <v>70647.73600945514</v>
      </c>
      <c r="BF21" s="207"/>
      <c r="BG21" s="211">
        <f>+DEGANO!N17</f>
        <v>0</v>
      </c>
      <c r="BH21" s="211"/>
      <c r="BI21" s="205">
        <f>BI14+BG21</f>
        <v>-121607.19327925725</v>
      </c>
      <c r="BJ21" s="207"/>
      <c r="BK21" s="211" t="e">
        <f>+#REF!</f>
        <v>#REF!</v>
      </c>
      <c r="BL21" s="211"/>
      <c r="BM21" s="205" t="e">
        <f>BM14+BK21</f>
        <v>#REF!</v>
      </c>
      <c r="BN21" s="207"/>
      <c r="BO21" s="211">
        <f>+DURAND!N17</f>
        <v>0</v>
      </c>
      <c r="BP21" s="211"/>
      <c r="BQ21" s="205">
        <f>BQ14+BO21</f>
        <v>0</v>
      </c>
      <c r="BR21" s="207"/>
      <c r="BS21" s="211">
        <f>+FABRO!N17</f>
        <v>0</v>
      </c>
      <c r="BT21" s="211"/>
      <c r="BU21" s="205">
        <f>BU14+BS21</f>
        <v>220154.70332487399</v>
      </c>
      <c r="BV21" s="207"/>
      <c r="BW21" s="211">
        <f>+FANANI!N17</f>
        <v>0</v>
      </c>
      <c r="BX21" s="211"/>
      <c r="BY21" s="205">
        <f>BY14+BW21</f>
        <v>31433.765156135134</v>
      </c>
      <c r="BZ21" s="207"/>
      <c r="CA21" s="211">
        <f>+FIDELIO!N17</f>
        <v>0</v>
      </c>
      <c r="CB21" s="211"/>
      <c r="CC21" s="205">
        <f>CC14+CA21</f>
        <v>15729.288194091947</v>
      </c>
      <c r="CD21" s="207"/>
      <c r="CE21" s="211">
        <f>+GALIANO!N17</f>
        <v>0</v>
      </c>
      <c r="CF21" s="211"/>
      <c r="CG21" s="205">
        <f>CG14+CE21</f>
        <v>8592.8390514127914</v>
      </c>
      <c r="CH21" s="207"/>
      <c r="CI21" s="211">
        <f>+GPICO!N17</f>
        <v>0</v>
      </c>
      <c r="CJ21" s="211"/>
      <c r="CK21" s="205">
        <f>CK14+CI21</f>
        <v>-22186.393917372847</v>
      </c>
      <c r="CL21" s="207"/>
      <c r="CM21" s="211">
        <f>+GIL!N17</f>
        <v>-18540.55</v>
      </c>
      <c r="CN21" s="211"/>
      <c r="CO21" s="205">
        <f>CO14+CM21</f>
        <v>-68350.344695252497</v>
      </c>
      <c r="CP21" s="207"/>
      <c r="CQ21" s="211">
        <f>+GOLDRAIJ!N17</f>
        <v>0</v>
      </c>
      <c r="CR21" s="211"/>
      <c r="CS21" s="205">
        <f>CS14+CQ21</f>
        <v>5.0350620128793494E-3</v>
      </c>
      <c r="CT21" s="207"/>
      <c r="CU21" s="211">
        <f>+GUIDO!N17</f>
        <v>0</v>
      </c>
      <c r="CV21" s="211"/>
      <c r="CW21" s="205">
        <f>CW14+CU21</f>
        <v>-211262.17808195922</v>
      </c>
      <c r="CX21" s="207"/>
      <c r="CY21" s="211">
        <f>+HALLAK!N17</f>
        <v>0</v>
      </c>
      <c r="CZ21" s="211"/>
      <c r="DA21" s="205">
        <f>DA14+CY21</f>
        <v>-110993.14020850118</v>
      </c>
      <c r="DB21" s="207"/>
      <c r="DC21" s="211">
        <f>+IRAZOQUI!N17</f>
        <v>0</v>
      </c>
      <c r="DD21" s="211"/>
      <c r="DE21" s="205">
        <f>DE14+DC21</f>
        <v>-22618.608346983328</v>
      </c>
      <c r="DF21" s="207"/>
      <c r="DG21" s="211">
        <f>+'PABLO(BARRA)'!N17</f>
        <v>0</v>
      </c>
      <c r="DH21" s="211"/>
      <c r="DI21" s="205">
        <f>DI14+DG21</f>
        <v>865.65925250318844</v>
      </c>
      <c r="DJ21" s="207"/>
      <c r="DK21" s="211">
        <f>+LOPEZ!N17</f>
        <v>0</v>
      </c>
      <c r="DL21" s="211"/>
      <c r="DM21" s="205">
        <f>DM14+DK21</f>
        <v>125673.35285850623</v>
      </c>
      <c r="DN21" s="207"/>
      <c r="DO21" s="211">
        <f>+MONTI!N17</f>
        <v>0</v>
      </c>
      <c r="DP21" s="211"/>
      <c r="DQ21" s="205">
        <f>DQ14+DO21</f>
        <v>-114686.93940711529</v>
      </c>
      <c r="DR21" s="207"/>
      <c r="DS21" s="211">
        <f>+MONTICH!N17</f>
        <v>0</v>
      </c>
      <c r="DT21" s="211"/>
      <c r="DU21" s="205">
        <f>DU14+DS21</f>
        <v>-8953.766117793235</v>
      </c>
      <c r="DV21" s="207"/>
      <c r="DW21" s="211">
        <f>+MOYANO!N17</f>
        <v>0</v>
      </c>
      <c r="DX21" s="211"/>
      <c r="DY21" s="205">
        <f>DY14+DW21</f>
        <v>0</v>
      </c>
      <c r="DZ21" s="207"/>
      <c r="EA21" s="211">
        <f>+OLIVEIRA!N17</f>
        <v>0</v>
      </c>
      <c r="EB21" s="211"/>
      <c r="EC21" s="205">
        <f>EC14+EA21</f>
        <v>0</v>
      </c>
      <c r="ED21" s="207"/>
      <c r="EE21" s="211">
        <f>+PRUCCA!N17</f>
        <v>-18540.55</v>
      </c>
      <c r="EF21" s="211"/>
      <c r="EG21" s="205">
        <f>EG14+EE21</f>
        <v>-212041.04345951806</v>
      </c>
      <c r="EH21" s="207"/>
      <c r="EI21" s="211">
        <f>+QUIROGA!N17</f>
        <v>-43092</v>
      </c>
      <c r="EJ21" s="211"/>
      <c r="EK21" s="210">
        <f>EK18</f>
        <v>0</v>
      </c>
      <c r="EL21" s="207"/>
      <c r="EM21" s="211">
        <f>+ROMERO!N17</f>
        <v>0</v>
      </c>
      <c r="EN21" s="211"/>
      <c r="EO21" s="205">
        <f>EO14+EM21</f>
        <v>-93468.021329655356</v>
      </c>
      <c r="EP21" s="207"/>
      <c r="EQ21" s="211">
        <f>+SMANIA!N17</f>
        <v>0</v>
      </c>
      <c r="ER21" s="211"/>
      <c r="ES21" s="205">
        <f>ES14+EQ21</f>
        <v>-244253.06067308981</v>
      </c>
      <c r="ET21" s="207"/>
      <c r="EU21" s="211">
        <f>+SOSA!N17</f>
        <v>0</v>
      </c>
      <c r="EV21" s="211"/>
      <c r="EW21" s="205">
        <f>EW14+EU21</f>
        <v>-43708.882938568146</v>
      </c>
      <c r="EX21" s="207"/>
      <c r="EY21" s="211">
        <f>+VALDEZ!N17</f>
        <v>0</v>
      </c>
      <c r="EZ21" s="211"/>
      <c r="FA21" s="205">
        <f>FA14+EY21</f>
        <v>-288453.32468984229</v>
      </c>
      <c r="FB21" s="207"/>
      <c r="FC21" s="211">
        <f>+VILCAES!N17</f>
        <v>0</v>
      </c>
      <c r="FD21" s="211"/>
      <c r="FE21" s="205">
        <f>FE14+FC21</f>
        <v>-52855.199201248026</v>
      </c>
      <c r="FF21" s="207"/>
      <c r="FG21" s="211">
        <f>+WILKE!N17</f>
        <v>0</v>
      </c>
      <c r="FH21" s="211"/>
      <c r="FI21" s="205">
        <f>FI14+FG21</f>
        <v>98764.105761817991</v>
      </c>
      <c r="FJ21" s="207"/>
      <c r="FK21" s="205"/>
      <c r="FL21" s="205"/>
      <c r="FM21" s="205"/>
      <c r="FN21" s="207"/>
      <c r="FO21" s="205"/>
      <c r="FP21" s="205"/>
      <c r="FQ21" s="205"/>
      <c r="FR21" s="207"/>
      <c r="FT21" s="222"/>
    </row>
    <row r="22" spans="1:177" ht="15.75">
      <c r="A22" s="113" t="s">
        <v>84</v>
      </c>
      <c r="B22" s="198"/>
      <c r="C22" s="208"/>
      <c r="D22" s="205"/>
      <c r="E22" s="206">
        <f>E21*1.01</f>
        <v>309819.41515646566</v>
      </c>
      <c r="F22" s="207"/>
      <c r="G22" s="214"/>
      <c r="H22" s="211"/>
      <c r="I22" s="206">
        <f>I21*1.01</f>
        <v>8563.9429487400248</v>
      </c>
      <c r="J22" s="207"/>
      <c r="K22" s="214"/>
      <c r="L22" s="211"/>
      <c r="M22" s="206">
        <f>M21*1.02</f>
        <v>0</v>
      </c>
      <c r="N22" s="207"/>
      <c r="O22" s="214"/>
      <c r="P22" s="211"/>
      <c r="Q22" s="206">
        <f>Q21*1.01</f>
        <v>57802.284497695415</v>
      </c>
      <c r="R22" s="207"/>
      <c r="S22" s="214"/>
      <c r="T22" s="211"/>
      <c r="U22" s="206">
        <f>U21*1.027</f>
        <v>-56679.181605164078</v>
      </c>
      <c r="V22" s="207"/>
      <c r="W22" s="214"/>
      <c r="X22" s="211"/>
      <c r="Y22" s="206">
        <f>Y21*1.027</f>
        <v>-102580.26345248683</v>
      </c>
      <c r="Z22" s="207"/>
      <c r="AA22" s="214"/>
      <c r="AB22" s="211"/>
      <c r="AC22" s="206" t="e">
        <f>AC21*1.02</f>
        <v>#REF!</v>
      </c>
      <c r="AD22" s="207"/>
      <c r="AE22" s="214"/>
      <c r="AF22" s="211"/>
      <c r="AG22" s="206">
        <f>AG21*1.01</f>
        <v>0</v>
      </c>
      <c r="AH22" s="207"/>
      <c r="AI22" s="214"/>
      <c r="AJ22" s="211"/>
      <c r="AK22" s="206">
        <f>AK21*1.02</f>
        <v>0</v>
      </c>
      <c r="AL22" s="207"/>
      <c r="AM22" s="214"/>
      <c r="AN22" s="211"/>
      <c r="AO22" s="206">
        <f>AO21*1.027</f>
        <v>-155334.79802698334</v>
      </c>
      <c r="AP22" s="207"/>
      <c r="AQ22" s="214"/>
      <c r="AR22" s="211"/>
      <c r="AS22" s="206">
        <f>AS21*1.01</f>
        <v>133579.83467877642</v>
      </c>
      <c r="AT22" s="207"/>
      <c r="AU22" s="214"/>
      <c r="AV22" s="211"/>
      <c r="AW22" s="206">
        <f>AW21*1.027</f>
        <v>-76554.973007471577</v>
      </c>
      <c r="AX22" s="207"/>
      <c r="AY22" s="214"/>
      <c r="AZ22" s="211"/>
      <c r="BA22" s="206">
        <f>BA21*1.027</f>
        <v>-126711.78118703357</v>
      </c>
      <c r="BB22" s="207"/>
      <c r="BC22" s="214"/>
      <c r="BD22" s="211"/>
      <c r="BE22" s="206">
        <f>BE21*1.01</f>
        <v>71354.213369549689</v>
      </c>
      <c r="BF22" s="207"/>
      <c r="BG22" s="214"/>
      <c r="BH22" s="211"/>
      <c r="BI22" s="206">
        <f>BI21*1.027</f>
        <v>-124890.58749779718</v>
      </c>
      <c r="BJ22" s="207"/>
      <c r="BK22" s="214"/>
      <c r="BL22" s="211"/>
      <c r="BM22" s="206" t="e">
        <f>BM21*1.02</f>
        <v>#REF!</v>
      </c>
      <c r="BN22" s="207"/>
      <c r="BO22" s="214"/>
      <c r="BP22" s="211"/>
      <c r="BQ22" s="206">
        <f>BQ21*1.02</f>
        <v>0</v>
      </c>
      <c r="BR22" s="207"/>
      <c r="BS22" s="214"/>
      <c r="BT22" s="211"/>
      <c r="BU22" s="206">
        <f>BU21*1.01</f>
        <v>222356.25035812272</v>
      </c>
      <c r="BV22" s="207"/>
      <c r="BW22" s="214"/>
      <c r="BX22" s="211"/>
      <c r="BY22" s="206">
        <f>BY21*1.01</f>
        <v>31748.102807696487</v>
      </c>
      <c r="BZ22" s="207"/>
      <c r="CA22" s="214"/>
      <c r="CB22" s="211"/>
      <c r="CC22" s="206">
        <f>CC21*1.01</f>
        <v>15886.581076032866</v>
      </c>
      <c r="CD22" s="207"/>
      <c r="CE22" s="214"/>
      <c r="CF22" s="211"/>
      <c r="CG22" s="206">
        <f>CG21*1.01</f>
        <v>8678.7674419269188</v>
      </c>
      <c r="CH22" s="207"/>
      <c r="CI22" s="214"/>
      <c r="CJ22" s="211"/>
      <c r="CK22" s="206">
        <f>CK21*1.027</f>
        <v>-22785.426553141911</v>
      </c>
      <c r="CL22" s="207"/>
      <c r="CM22" s="214"/>
      <c r="CN22" s="211"/>
      <c r="CO22" s="206">
        <f>CO21*1.027</f>
        <v>-70195.804002024306</v>
      </c>
      <c r="CP22" s="207"/>
      <c r="CQ22" s="214"/>
      <c r="CR22" s="211"/>
      <c r="CS22" s="206">
        <f>CS21*1.02</f>
        <v>5.1357632531369365E-3</v>
      </c>
      <c r="CT22" s="207"/>
      <c r="CU22" s="214"/>
      <c r="CV22" s="211"/>
      <c r="CW22" s="206">
        <f>CW21*1.027</f>
        <v>-216966.25689017211</v>
      </c>
      <c r="CX22" s="207"/>
      <c r="CY22" s="214"/>
      <c r="CZ22" s="211"/>
      <c r="DA22" s="206">
        <f>DA21*1.027</f>
        <v>-113989.95499413071</v>
      </c>
      <c r="DB22" s="207"/>
      <c r="DC22" s="214"/>
      <c r="DD22" s="211"/>
      <c r="DE22" s="206">
        <f>DE21*1.027</f>
        <v>-23229.310772351877</v>
      </c>
      <c r="DF22" s="207"/>
      <c r="DG22" s="214"/>
      <c r="DH22" s="211"/>
      <c r="DI22" s="206">
        <f>DI21*1.01</f>
        <v>874.31584502822034</v>
      </c>
      <c r="DJ22" s="207"/>
      <c r="DK22" s="214"/>
      <c r="DL22" s="211"/>
      <c r="DM22" s="206">
        <f>DM21*1.01</f>
        <v>126930.08638709129</v>
      </c>
      <c r="DN22" s="207"/>
      <c r="DO22" s="214"/>
      <c r="DP22" s="211"/>
      <c r="DQ22" s="206">
        <f>DQ21*1.027</f>
        <v>-117783.48677110739</v>
      </c>
      <c r="DR22" s="207"/>
      <c r="DS22" s="214"/>
      <c r="DT22" s="211"/>
      <c r="DU22" s="206">
        <f>DU21*1.027</f>
        <v>-9195.5178029736508</v>
      </c>
      <c r="DV22" s="207"/>
      <c r="DW22" s="214"/>
      <c r="DX22" s="211"/>
      <c r="DY22" s="206">
        <f>DY21*1.02</f>
        <v>0</v>
      </c>
      <c r="DZ22" s="207"/>
      <c r="EA22" s="214"/>
      <c r="EB22" s="211"/>
      <c r="EC22" s="206">
        <f>EC21*1.02</f>
        <v>0</v>
      </c>
      <c r="ED22" s="207"/>
      <c r="EE22" s="214"/>
      <c r="EF22" s="211"/>
      <c r="EG22" s="206">
        <f>EG21*1.027</f>
        <v>-217766.15163292503</v>
      </c>
      <c r="EH22" s="207"/>
      <c r="EI22" s="214"/>
      <c r="EJ22" s="211"/>
      <c r="EK22" s="206">
        <f>EK21*1.01</f>
        <v>0</v>
      </c>
      <c r="EL22" s="207"/>
      <c r="EM22" s="214"/>
      <c r="EN22" s="211"/>
      <c r="EO22" s="206">
        <f>EO21*1.027</f>
        <v>-95991.657905556043</v>
      </c>
      <c r="EP22" s="207"/>
      <c r="EQ22" s="214"/>
      <c r="ER22" s="211"/>
      <c r="ES22" s="206">
        <f>ES21*1.027</f>
        <v>-250847.89331126321</v>
      </c>
      <c r="ET22" s="207"/>
      <c r="EU22" s="214"/>
      <c r="EV22" s="211"/>
      <c r="EW22" s="206">
        <f>EW21*1.027</f>
        <v>-44889.022777909478</v>
      </c>
      <c r="EX22" s="207"/>
      <c r="EY22" s="214"/>
      <c r="EZ22" s="211"/>
      <c r="FA22" s="206">
        <f>FA21*1.027</f>
        <v>-296241.56445646804</v>
      </c>
      <c r="FB22" s="207"/>
      <c r="FC22" s="214"/>
      <c r="FD22" s="211"/>
      <c r="FE22" s="206">
        <f>FE21*1.027</f>
        <v>-54282.289579681717</v>
      </c>
      <c r="FF22" s="207"/>
      <c r="FG22" s="214"/>
      <c r="FH22" s="211"/>
      <c r="FI22" s="206">
        <f>FI21*1.01</f>
        <v>99751.746819436172</v>
      </c>
      <c r="FJ22" s="207"/>
      <c r="FK22" s="208"/>
      <c r="FL22" s="205"/>
      <c r="FM22" s="206"/>
      <c r="FN22" s="207"/>
      <c r="FO22" s="208"/>
      <c r="FP22" s="205"/>
      <c r="FQ22" s="206"/>
      <c r="FR22" s="207"/>
      <c r="FT22" s="222"/>
    </row>
    <row r="23" spans="1:177" ht="15.75">
      <c r="A23" s="112" t="s">
        <v>261</v>
      </c>
      <c r="B23" s="198"/>
      <c r="C23" s="205"/>
      <c r="D23" s="205">
        <f>+ALVAREZ!AL28</f>
        <v>3669.6192000000001</v>
      </c>
      <c r="E23" s="205">
        <f>E22-D23</f>
        <v>306149.79595646565</v>
      </c>
      <c r="F23" s="207"/>
      <c r="G23" s="211"/>
      <c r="H23" s="211">
        <f>+AMBROGGIO!AL28</f>
        <v>0</v>
      </c>
      <c r="I23" s="205">
        <f>I22-H23</f>
        <v>8563.9429487400248</v>
      </c>
      <c r="J23" s="207"/>
      <c r="K23" s="211"/>
      <c r="L23" s="211">
        <f>+ARGARAÑA!AL28</f>
        <v>0</v>
      </c>
      <c r="M23" s="205">
        <f>M22-L23</f>
        <v>0</v>
      </c>
      <c r="N23" s="207"/>
      <c r="O23" s="211"/>
      <c r="P23" s="211">
        <f>+BARRA!AL29</f>
        <v>24592.245600000002</v>
      </c>
      <c r="Q23" s="205">
        <f>Q22-P23</f>
        <v>33210.038897695413</v>
      </c>
      <c r="R23" s="207"/>
      <c r="S23" s="211"/>
      <c r="T23" s="211">
        <f>+BIOLMOL!AL28</f>
        <v>0</v>
      </c>
      <c r="U23" s="205">
        <f>U22-T23</f>
        <v>-56679.181605164078</v>
      </c>
      <c r="V23" s="207"/>
      <c r="W23" s="211"/>
      <c r="X23" s="211">
        <f>+'BISIG-DITAMO'!AL28</f>
        <v>10646.7192</v>
      </c>
      <c r="Y23" s="205">
        <f>Y22-X23</f>
        <v>-113226.98265248683</v>
      </c>
      <c r="Z23" s="207"/>
      <c r="AA23" s="211"/>
      <c r="AB23" s="211" t="e">
        <f>+#REF!</f>
        <v>#REF!</v>
      </c>
      <c r="AC23" s="205" t="e">
        <f>AC22-AB23</f>
        <v>#REF!</v>
      </c>
      <c r="AD23" s="207"/>
      <c r="AE23" s="211"/>
      <c r="AF23" s="211">
        <f>+CAPUTTO!AL28</f>
        <v>0</v>
      </c>
      <c r="AG23" s="205">
        <f>AG22-AF23</f>
        <v>0</v>
      </c>
      <c r="AH23" s="207"/>
      <c r="AI23" s="211"/>
      <c r="AJ23" s="211">
        <f>+CARPIO!AL28</f>
        <v>0</v>
      </c>
      <c r="AK23" s="205">
        <f>AK22-AJ23</f>
        <v>0</v>
      </c>
      <c r="AL23" s="207"/>
      <c r="AM23" s="211"/>
      <c r="AN23" s="211">
        <f>+CARRIZO!AL28</f>
        <v>0</v>
      </c>
      <c r="AO23" s="205">
        <f>AO22-AN23</f>
        <v>-155334.79802698334</v>
      </c>
      <c r="AP23" s="207"/>
      <c r="AQ23" s="211"/>
      <c r="AR23" s="211">
        <f>+CECCHINI!AL28</f>
        <v>22463.1888</v>
      </c>
      <c r="AS23" s="205">
        <f>AS22-AR23</f>
        <v>111116.64587877641</v>
      </c>
      <c r="AT23" s="207"/>
      <c r="AU23" s="211"/>
      <c r="AV23" s="211">
        <f>+CELEJ!AL28</f>
        <v>0</v>
      </c>
      <c r="AW23" s="205">
        <f>AW22-AV23</f>
        <v>-76554.973007471577</v>
      </c>
      <c r="AX23" s="207"/>
      <c r="AY23" s="211"/>
      <c r="AZ23" s="211">
        <f>+CONTIN!AL28</f>
        <v>0</v>
      </c>
      <c r="BA23" s="205">
        <f>BA22-AZ23</f>
        <v>-126711.78118703357</v>
      </c>
      <c r="BB23" s="207"/>
      <c r="BC23" s="211"/>
      <c r="BD23" s="211">
        <f>+CULTCEL!AL28</f>
        <v>0</v>
      </c>
      <c r="BE23" s="205">
        <f>BE22-BD23</f>
        <v>71354.213369549689</v>
      </c>
      <c r="BF23" s="207"/>
      <c r="BG23" s="211"/>
      <c r="BH23" s="211">
        <f>+DEGANO!AL28</f>
        <v>6211.8263999999999</v>
      </c>
      <c r="BI23" s="205">
        <f>BI22-BH23</f>
        <v>-131102.41389779717</v>
      </c>
      <c r="BJ23" s="207"/>
      <c r="BK23" s="211"/>
      <c r="BL23" s="211" t="e">
        <f>+#REF!</f>
        <v>#REF!</v>
      </c>
      <c r="BM23" s="205" t="e">
        <f>BM22-BL23</f>
        <v>#REF!</v>
      </c>
      <c r="BN23" s="207"/>
      <c r="BO23" s="211"/>
      <c r="BP23" s="211">
        <f>+DURAND!AL28</f>
        <v>0</v>
      </c>
      <c r="BQ23" s="205">
        <f>BQ22-BP23</f>
        <v>0</v>
      </c>
      <c r="BR23" s="207"/>
      <c r="BS23" s="211"/>
      <c r="BT23" s="211">
        <f>+FABRO!AL28</f>
        <v>0</v>
      </c>
      <c r="BU23" s="205">
        <f>BU22-BT23</f>
        <v>222356.25035812272</v>
      </c>
      <c r="BV23" s="207"/>
      <c r="BW23" s="211"/>
      <c r="BX23" s="211">
        <f>+FANANI!AL28</f>
        <v>0</v>
      </c>
      <c r="BY23" s="205">
        <f>BY22-BX23</f>
        <v>31748.102807696487</v>
      </c>
      <c r="BZ23" s="207"/>
      <c r="CA23" s="211"/>
      <c r="CB23" s="211">
        <f>+FIDELIO!AL28</f>
        <v>0</v>
      </c>
      <c r="CC23" s="205">
        <f>CC22-CB23</f>
        <v>15886.581076032866</v>
      </c>
      <c r="CD23" s="207"/>
      <c r="CE23" s="211"/>
      <c r="CF23" s="211">
        <f>+GALIANO!AL28</f>
        <v>0</v>
      </c>
      <c r="CG23" s="205">
        <f>CG22-CF23</f>
        <v>8678.7674419269188</v>
      </c>
      <c r="CH23" s="207"/>
      <c r="CI23" s="211"/>
      <c r="CJ23" s="211">
        <f>+GPICO!AL28</f>
        <v>0</v>
      </c>
      <c r="CK23" s="205">
        <f>CK22-CJ23</f>
        <v>-22785.426553141911</v>
      </c>
      <c r="CL23" s="207"/>
      <c r="CM23" s="211"/>
      <c r="CN23" s="211">
        <f>+GIL!AL28</f>
        <v>0</v>
      </c>
      <c r="CO23" s="205">
        <f>CO22-CN23</f>
        <v>-70195.804002024306</v>
      </c>
      <c r="CP23" s="207"/>
      <c r="CQ23" s="211"/>
      <c r="CR23" s="211">
        <f>+GOLDRAIJ!AL28</f>
        <v>0</v>
      </c>
      <c r="CS23" s="205">
        <f>CS22-CR23</f>
        <v>5.1357632531369365E-3</v>
      </c>
      <c r="CT23" s="207"/>
      <c r="CU23" s="211"/>
      <c r="CV23" s="211">
        <f>+GUIDO!AL28</f>
        <v>0</v>
      </c>
      <c r="CW23" s="205">
        <f>CW22-CV23</f>
        <v>-216966.25689017211</v>
      </c>
      <c r="CX23" s="207"/>
      <c r="CY23" s="211"/>
      <c r="CZ23" s="211">
        <f>+HALLAK!AL28</f>
        <v>0</v>
      </c>
      <c r="DA23" s="205">
        <f>DA22-CZ23</f>
        <v>-113989.95499413071</v>
      </c>
      <c r="DB23" s="207"/>
      <c r="DC23" s="211"/>
      <c r="DD23" s="211">
        <f>+IRAZOQUI!AL28</f>
        <v>0</v>
      </c>
      <c r="DE23" s="205">
        <f>DE22-DD23</f>
        <v>-23229.310772351877</v>
      </c>
      <c r="DF23" s="207"/>
      <c r="DG23" s="211"/>
      <c r="DH23" s="211">
        <f>+'PABLO(BARRA)'!AL28</f>
        <v>0</v>
      </c>
      <c r="DI23" s="205">
        <f>DI22-DH23</f>
        <v>874.31584502822034</v>
      </c>
      <c r="DJ23" s="207"/>
      <c r="DK23" s="211"/>
      <c r="DL23" s="211">
        <f>+LOPEZ!AL28</f>
        <v>0</v>
      </c>
      <c r="DM23" s="205">
        <f>DM22-DL23</f>
        <v>126930.08638709129</v>
      </c>
      <c r="DN23" s="207"/>
      <c r="DO23" s="211"/>
      <c r="DP23" s="211">
        <f>+MONTI!AL28</f>
        <v>0</v>
      </c>
      <c r="DQ23" s="205">
        <f>DQ22-DP23</f>
        <v>-117783.48677110739</v>
      </c>
      <c r="DR23" s="207"/>
      <c r="DS23" s="211"/>
      <c r="DT23" s="211">
        <f>+MONTICH!AL28</f>
        <v>0</v>
      </c>
      <c r="DU23" s="205">
        <f>DU22-DT23</f>
        <v>-9195.5178029736508</v>
      </c>
      <c r="DV23" s="207"/>
      <c r="DW23" s="211"/>
      <c r="DX23" s="211">
        <f>+MOYANO!AL28</f>
        <v>0</v>
      </c>
      <c r="DY23" s="205">
        <f>DY22-DX23</f>
        <v>0</v>
      </c>
      <c r="DZ23" s="207"/>
      <c r="EA23" s="211"/>
      <c r="EB23" s="211">
        <f>+OLIVEIRA!AL28</f>
        <v>0</v>
      </c>
      <c r="EC23" s="205">
        <f>EC22-EB23</f>
        <v>0</v>
      </c>
      <c r="ED23" s="207"/>
      <c r="EE23" s="211"/>
      <c r="EF23" s="211">
        <f>+PRUCCA!AL28</f>
        <v>0</v>
      </c>
      <c r="EG23" s="205">
        <f>EG22-EF23</f>
        <v>-217766.15163292503</v>
      </c>
      <c r="EH23" s="207"/>
      <c r="EI23" s="211"/>
      <c r="EJ23" s="211">
        <f>+QUIROGA!AL28</f>
        <v>0</v>
      </c>
      <c r="EK23" s="205">
        <f>EK22-EJ23</f>
        <v>0</v>
      </c>
      <c r="EL23" s="207"/>
      <c r="EM23" s="211"/>
      <c r="EN23" s="211">
        <f>+ROMERO!AL28</f>
        <v>0</v>
      </c>
      <c r="EO23" s="205">
        <f>EO22-EN23</f>
        <v>-95991.657905556043</v>
      </c>
      <c r="EP23" s="207"/>
      <c r="EQ23" s="211"/>
      <c r="ER23" s="211">
        <f>+SMANIA!AL28</f>
        <v>24420.520799999998</v>
      </c>
      <c r="ES23" s="205">
        <f>ES22-ER23</f>
        <v>-275268.41411126324</v>
      </c>
      <c r="ET23" s="207"/>
      <c r="EU23" s="211"/>
      <c r="EV23" s="211">
        <f>+SOSA!AL28</f>
        <v>0</v>
      </c>
      <c r="EW23" s="205">
        <f>EW22-EV23</f>
        <v>-44889.022777909478</v>
      </c>
      <c r="EX23" s="207"/>
      <c r="EY23" s="211"/>
      <c r="EZ23" s="211">
        <f>+VALDEZ!AL28</f>
        <v>0</v>
      </c>
      <c r="FA23" s="205">
        <f>FA22-EZ23</f>
        <v>-296241.56445646804</v>
      </c>
      <c r="FB23" s="207"/>
      <c r="FC23" s="211"/>
      <c r="FD23" s="211">
        <f>+VILCAES!AL28</f>
        <v>0</v>
      </c>
      <c r="FE23" s="205">
        <f>FE22-FD23</f>
        <v>-54282.289579681717</v>
      </c>
      <c r="FF23" s="207"/>
      <c r="FG23" s="211"/>
      <c r="FH23" s="211">
        <f>+WILKE!AL28</f>
        <v>0</v>
      </c>
      <c r="FI23" s="205">
        <f>FI22-FH23</f>
        <v>99751.746819436172</v>
      </c>
      <c r="FJ23" s="207"/>
      <c r="FK23" s="205"/>
      <c r="FL23" s="205"/>
      <c r="FM23" s="205"/>
      <c r="FN23" s="207"/>
      <c r="FO23" s="205"/>
      <c r="FP23" s="205"/>
      <c r="FQ23" s="205"/>
      <c r="FR23" s="207"/>
      <c r="FT23" s="222"/>
    </row>
    <row r="24" spans="1:177" ht="15.75">
      <c r="A24" s="112" t="s">
        <v>262</v>
      </c>
      <c r="B24" s="198"/>
      <c r="C24" s="205"/>
      <c r="D24" s="205">
        <f>+ALVAREZ!AK73</f>
        <v>1291.0423049999999</v>
      </c>
      <c r="E24" s="205">
        <f>E23-D24</f>
        <v>304858.75365146564</v>
      </c>
      <c r="F24" s="207"/>
      <c r="G24" s="211"/>
      <c r="H24" s="211">
        <f>+AMBROGGIO!AK73</f>
        <v>0</v>
      </c>
      <c r="I24" s="205">
        <f>I23-H24</f>
        <v>8563.9429487400248</v>
      </c>
      <c r="J24" s="207"/>
      <c r="K24" s="211"/>
      <c r="L24" s="211">
        <f>+ARGARAÑA!AK73</f>
        <v>0</v>
      </c>
      <c r="M24" s="205">
        <f>M23-L24</f>
        <v>0</v>
      </c>
      <c r="N24" s="207"/>
      <c r="O24" s="211"/>
      <c r="P24" s="211">
        <f>+BIOLMOL!AK73</f>
        <v>4308.9867624999997</v>
      </c>
      <c r="Q24" s="205">
        <f>Q23-P24</f>
        <v>28901.052135195412</v>
      </c>
      <c r="R24" s="207"/>
      <c r="S24" s="211"/>
      <c r="T24" s="211">
        <v>0</v>
      </c>
      <c r="U24" s="205">
        <f>U23-T24</f>
        <v>-56679.181605164078</v>
      </c>
      <c r="V24" s="207"/>
      <c r="W24" s="211"/>
      <c r="X24" s="211">
        <f>+'BISIG-DITAMO'!AK73</f>
        <v>18067.19612425</v>
      </c>
      <c r="Y24" s="205">
        <f>Y23-X24</f>
        <v>-131294.17877673684</v>
      </c>
      <c r="Z24" s="207"/>
      <c r="AA24" s="211"/>
      <c r="AB24" s="211" t="e">
        <f>+#REF!</f>
        <v>#REF!</v>
      </c>
      <c r="AC24" s="205" t="e">
        <f>AC23-AB24</f>
        <v>#REF!</v>
      </c>
      <c r="AD24" s="207"/>
      <c r="AE24" s="211"/>
      <c r="AF24" s="211">
        <f>+CAPUTTO!AK73</f>
        <v>0</v>
      </c>
      <c r="AG24" s="205">
        <f>AG23-AF24</f>
        <v>0</v>
      </c>
      <c r="AH24" s="207"/>
      <c r="AI24" s="211"/>
      <c r="AJ24" s="211">
        <f>+CARPIO!AK73</f>
        <v>0</v>
      </c>
      <c r="AK24" s="205">
        <f>AK23-AJ24</f>
        <v>0</v>
      </c>
      <c r="AL24" s="207"/>
      <c r="AM24" s="211"/>
      <c r="AN24" s="211">
        <f>+CARRIZO!AK73</f>
        <v>17320.908138333336</v>
      </c>
      <c r="AO24" s="205">
        <f>AO23-AN24</f>
        <v>-172655.70616531666</v>
      </c>
      <c r="AP24" s="207"/>
      <c r="AQ24" s="211"/>
      <c r="AR24" s="211">
        <f>+CECCHINI!AK73</f>
        <v>9732.0864649999985</v>
      </c>
      <c r="AS24" s="205">
        <f>AS23-AR24</f>
        <v>101384.55941377641</v>
      </c>
      <c r="AT24" s="207"/>
      <c r="AU24" s="211"/>
      <c r="AV24" s="211">
        <f>+CELEJ!AK73</f>
        <v>11017.142931666665</v>
      </c>
      <c r="AW24" s="205">
        <f>AW23-AV24</f>
        <v>-87572.115939138239</v>
      </c>
      <c r="AX24" s="207"/>
      <c r="AY24" s="211"/>
      <c r="AZ24" s="211">
        <f>+CONTIN!AK73</f>
        <v>0</v>
      </c>
      <c r="BA24" s="205">
        <f>BA23-AZ24</f>
        <v>-126711.78118703357</v>
      </c>
      <c r="BB24" s="207"/>
      <c r="BC24" s="211"/>
      <c r="BD24" s="211">
        <f>+CULTCEL!AK73</f>
        <v>0</v>
      </c>
      <c r="BE24" s="205">
        <f>BE23-BD24</f>
        <v>71354.213369549689</v>
      </c>
      <c r="BF24" s="207"/>
      <c r="BG24" s="211"/>
      <c r="BH24" s="211">
        <f>+DEGANO!AK73</f>
        <v>0</v>
      </c>
      <c r="BI24" s="205">
        <f>BI23-BH24</f>
        <v>-131102.41389779717</v>
      </c>
      <c r="BJ24" s="207"/>
      <c r="BK24" s="211"/>
      <c r="BL24" s="211" t="e">
        <f>+#REF!</f>
        <v>#REF!</v>
      </c>
      <c r="BM24" s="205" t="e">
        <f>BM23-BL24</f>
        <v>#REF!</v>
      </c>
      <c r="BN24" s="207"/>
      <c r="BO24" s="211"/>
      <c r="BP24" s="211">
        <f>+DURAND!AK73</f>
        <v>0</v>
      </c>
      <c r="BQ24" s="205">
        <f>BQ23-BP24</f>
        <v>0</v>
      </c>
      <c r="BR24" s="207"/>
      <c r="BS24" s="211"/>
      <c r="BT24" s="211">
        <f>+FABRO!AK73</f>
        <v>0</v>
      </c>
      <c r="BU24" s="205">
        <f>BU23-BT24</f>
        <v>222356.25035812272</v>
      </c>
      <c r="BV24" s="207"/>
      <c r="BW24" s="211"/>
      <c r="BX24" s="211">
        <f>+FANANI!AK73</f>
        <v>0</v>
      </c>
      <c r="BY24" s="205">
        <f>BY23-BX24</f>
        <v>31748.102807696487</v>
      </c>
      <c r="BZ24" s="207"/>
      <c r="CA24" s="211"/>
      <c r="CB24" s="211">
        <f>+FIDELIO!AK73</f>
        <v>6300</v>
      </c>
      <c r="CC24" s="205">
        <f>CC23-CB24</f>
        <v>9586.5810760328659</v>
      </c>
      <c r="CD24" s="207"/>
      <c r="CE24" s="211"/>
      <c r="CF24" s="211">
        <f>+GALIANO!AK73</f>
        <v>3798.0363750000001</v>
      </c>
      <c r="CG24" s="205">
        <f>CG23-CF24</f>
        <v>4880.7310669269191</v>
      </c>
      <c r="CH24" s="207"/>
      <c r="CI24" s="211"/>
      <c r="CJ24" s="211">
        <f>+GPICO!AK73</f>
        <v>0</v>
      </c>
      <c r="CK24" s="205">
        <f>CK23-CJ24</f>
        <v>-22785.426553141911</v>
      </c>
      <c r="CL24" s="207"/>
      <c r="CM24" s="211"/>
      <c r="CN24" s="211">
        <f>+GIL!AK73</f>
        <v>73.5</v>
      </c>
      <c r="CO24" s="205">
        <f>CO23-CN24</f>
        <v>-70269.304002024306</v>
      </c>
      <c r="CP24" s="207"/>
      <c r="CQ24" s="211"/>
      <c r="CR24" s="211">
        <f>+GOLDRAIJ!AK73</f>
        <v>0</v>
      </c>
      <c r="CS24" s="205">
        <f>CS23-CR24</f>
        <v>5.1357632531369365E-3</v>
      </c>
      <c r="CT24" s="207"/>
      <c r="CU24" s="211"/>
      <c r="CV24" s="211">
        <f>+GUIDO!AK73</f>
        <v>1888.6686466666665</v>
      </c>
      <c r="CW24" s="205">
        <f>CW23-CV24</f>
        <v>-218854.92553683877</v>
      </c>
      <c r="CX24" s="207"/>
      <c r="CY24" s="211"/>
      <c r="CZ24" s="211">
        <f>+HALLAK!AK73</f>
        <v>0</v>
      </c>
      <c r="DA24" s="205">
        <f>DA23-CZ24</f>
        <v>-113989.95499413071</v>
      </c>
      <c r="DB24" s="207"/>
      <c r="DC24" s="211"/>
      <c r="DD24" s="211">
        <f>+IRAZOQUI!AK73</f>
        <v>0</v>
      </c>
      <c r="DE24" s="205">
        <f>DE23-DD24</f>
        <v>-23229.310772351877</v>
      </c>
      <c r="DF24" s="207"/>
      <c r="DG24" s="211"/>
      <c r="DH24" s="211">
        <f>+'PABLO(BARRA)'!AK73</f>
        <v>0</v>
      </c>
      <c r="DI24" s="205">
        <f>DI23-DH24</f>
        <v>874.31584502822034</v>
      </c>
      <c r="DJ24" s="207"/>
      <c r="DK24" s="211"/>
      <c r="DL24" s="211">
        <f>+LOPEZ!AK73</f>
        <v>1899.0181875000001</v>
      </c>
      <c r="DM24" s="205">
        <f>DM23-DL24</f>
        <v>125031.06819959129</v>
      </c>
      <c r="DN24" s="207"/>
      <c r="DO24" s="211"/>
      <c r="DP24" s="211">
        <f>+MONTI!AK73</f>
        <v>21353.651164999996</v>
      </c>
      <c r="DQ24" s="205">
        <f>DQ23-DP24</f>
        <v>-139137.13793610738</v>
      </c>
      <c r="DR24" s="207"/>
      <c r="DS24" s="211"/>
      <c r="DT24" s="211">
        <f>+MONTICH!AK73</f>
        <v>0</v>
      </c>
      <c r="DU24" s="205">
        <f>DU23-DT24</f>
        <v>-9195.5178029736508</v>
      </c>
      <c r="DV24" s="207"/>
      <c r="DW24" s="211"/>
      <c r="DX24" s="211">
        <f>+MOYANO!AK73</f>
        <v>0</v>
      </c>
      <c r="DY24" s="205">
        <f>DY23-DX24</f>
        <v>0</v>
      </c>
      <c r="DZ24" s="207"/>
      <c r="EA24" s="211"/>
      <c r="EB24" s="211">
        <f>+OLIVEIRA!AK73</f>
        <v>0</v>
      </c>
      <c r="EC24" s="205">
        <f>EC23-EB24</f>
        <v>0</v>
      </c>
      <c r="ED24" s="207"/>
      <c r="EE24" s="211"/>
      <c r="EF24" s="211">
        <f>+PRUCCA!AK73</f>
        <v>0</v>
      </c>
      <c r="EG24" s="205">
        <f>EG23-EF24</f>
        <v>-217766.15163292503</v>
      </c>
      <c r="EH24" s="207"/>
      <c r="EI24" s="211"/>
      <c r="EJ24" s="211">
        <f>+QUIROGA!AK73</f>
        <v>0</v>
      </c>
      <c r="EK24" s="205">
        <f>EK23-EJ24</f>
        <v>0</v>
      </c>
      <c r="EL24" s="207"/>
      <c r="EM24" s="211"/>
      <c r="EN24" s="211">
        <f>+ROMERO!AK73</f>
        <v>11078.564699999997</v>
      </c>
      <c r="EO24" s="205">
        <f>EO23-EN24</f>
        <v>-107070.22260555605</v>
      </c>
      <c r="EP24" s="207"/>
      <c r="EQ24" s="211"/>
      <c r="ER24" s="211">
        <f>+SMANIA!AK73</f>
        <v>109393.83006044998</v>
      </c>
      <c r="ES24" s="205">
        <f>ES23-ER24</f>
        <v>-384662.24417171325</v>
      </c>
      <c r="ET24" s="207"/>
      <c r="EU24" s="211"/>
      <c r="EV24" s="211">
        <f>+SOSA!AK73</f>
        <v>0</v>
      </c>
      <c r="EW24" s="205">
        <f>EW23-EV24</f>
        <v>-44889.022777909478</v>
      </c>
      <c r="EX24" s="207"/>
      <c r="EY24" s="211"/>
      <c r="EZ24" s="211">
        <f>+VALDEZ!AK73</f>
        <v>2718.8181875</v>
      </c>
      <c r="FA24" s="205">
        <f>FA23-EZ24</f>
        <v>-298960.38264396804</v>
      </c>
      <c r="FB24" s="207"/>
      <c r="FC24" s="211"/>
      <c r="FD24" s="211">
        <f>+VILCAES!AK73</f>
        <v>0</v>
      </c>
      <c r="FE24" s="205">
        <f>FE23-FD24</f>
        <v>-54282.289579681717</v>
      </c>
      <c r="FF24" s="207"/>
      <c r="FG24" s="211"/>
      <c r="FH24" s="211">
        <f>+WILKE!AK73</f>
        <v>2582.3547049999997</v>
      </c>
      <c r="FI24" s="205">
        <f>FI23-FH24</f>
        <v>97169.392114436167</v>
      </c>
      <c r="FJ24" s="207"/>
      <c r="FK24" s="205"/>
      <c r="FL24" s="205"/>
      <c r="FM24" s="205"/>
      <c r="FN24" s="207"/>
      <c r="FO24" s="205"/>
      <c r="FP24" s="205"/>
      <c r="FQ24" s="205"/>
      <c r="FR24" s="207"/>
      <c r="FT24" s="222"/>
    </row>
    <row r="25" spans="1:177" ht="15.75">
      <c r="A25" s="112" t="s">
        <v>263</v>
      </c>
      <c r="B25" s="198"/>
      <c r="C25" s="205"/>
      <c r="D25" s="205">
        <f>+ALVAREZ!AK81</f>
        <v>4053.8160000000003</v>
      </c>
      <c r="E25" s="205">
        <f>E24-D25</f>
        <v>300804.93765146565</v>
      </c>
      <c r="F25" s="207"/>
      <c r="G25" s="211"/>
      <c r="H25" s="211">
        <f>+AMBROGGIO!AK81</f>
        <v>0</v>
      </c>
      <c r="I25" s="205">
        <f>I24-H25</f>
        <v>8563.9429487400248</v>
      </c>
      <c r="J25" s="207"/>
      <c r="K25" s="211"/>
      <c r="L25" s="211">
        <f>+ARGARAÑA!AK81</f>
        <v>0</v>
      </c>
      <c r="M25" s="205">
        <f>M24-L25</f>
        <v>0</v>
      </c>
      <c r="N25" s="207"/>
      <c r="O25" s="211"/>
      <c r="P25" s="211">
        <f>+BARRA!AK82</f>
        <v>0</v>
      </c>
      <c r="Q25" s="205">
        <f>Q24-P25</f>
        <v>28901.052135195412</v>
      </c>
      <c r="R25" s="207"/>
      <c r="S25" s="211"/>
      <c r="T25" s="211">
        <f>+BIOLMOL!AK81</f>
        <v>0</v>
      </c>
      <c r="U25" s="205">
        <f>U24-T25</f>
        <v>-56679.181605164078</v>
      </c>
      <c r="V25" s="207"/>
      <c r="W25" s="211"/>
      <c r="X25" s="211">
        <f>+'BISIG-DITAMO'!AK81</f>
        <v>0</v>
      </c>
      <c r="Y25" s="205">
        <f>Y24-X25</f>
        <v>-131294.17877673684</v>
      </c>
      <c r="Z25" s="207"/>
      <c r="AA25" s="211"/>
      <c r="AB25" s="211" t="e">
        <f>+#REF!</f>
        <v>#REF!</v>
      </c>
      <c r="AC25" s="205" t="e">
        <f>AC24-AB25</f>
        <v>#REF!</v>
      </c>
      <c r="AD25" s="207"/>
      <c r="AE25" s="211"/>
      <c r="AF25" s="211">
        <f>+CAPUTTO!AK81</f>
        <v>0</v>
      </c>
      <c r="AG25" s="205">
        <f>AG24-AF25</f>
        <v>0</v>
      </c>
      <c r="AH25" s="207"/>
      <c r="AI25" s="211"/>
      <c r="AJ25" s="211">
        <f>+CARPIO!AK81</f>
        <v>0</v>
      </c>
      <c r="AK25" s="205">
        <f>AK24-AJ25</f>
        <v>0</v>
      </c>
      <c r="AL25" s="207"/>
      <c r="AM25" s="211"/>
      <c r="AN25" s="211">
        <f>+CARRIZO!AK81</f>
        <v>4053.8160000000003</v>
      </c>
      <c r="AO25" s="205">
        <f>AO24-AN25</f>
        <v>-176709.52216531665</v>
      </c>
      <c r="AP25" s="207"/>
      <c r="AQ25" s="211"/>
      <c r="AR25" s="211">
        <f>+CECCHINI!AK81</f>
        <v>4053.8160000000003</v>
      </c>
      <c r="AS25" s="205">
        <f>AS24-AR25</f>
        <v>97330.743413776407</v>
      </c>
      <c r="AT25" s="207"/>
      <c r="AU25" s="211"/>
      <c r="AV25" s="211">
        <f>+CELEJ!AK81</f>
        <v>0</v>
      </c>
      <c r="AW25" s="205">
        <f>AW24-AV25</f>
        <v>-87572.115939138239</v>
      </c>
      <c r="AX25" s="207"/>
      <c r="AY25" s="211"/>
      <c r="AZ25" s="211">
        <f>+CONTIN!AK81</f>
        <v>0</v>
      </c>
      <c r="BA25" s="205">
        <f>BA24-AZ25</f>
        <v>-126711.78118703357</v>
      </c>
      <c r="BB25" s="207"/>
      <c r="BC25" s="211"/>
      <c r="BD25" s="211">
        <f>+CULTCEL!AK81</f>
        <v>0</v>
      </c>
      <c r="BE25" s="205">
        <f>BE24-BD25</f>
        <v>71354.213369549689</v>
      </c>
      <c r="BF25" s="207"/>
      <c r="BG25" s="211"/>
      <c r="BH25" s="211">
        <f>+DEGANO!AK81</f>
        <v>4053.8160000000003</v>
      </c>
      <c r="BI25" s="205">
        <f>BI24-BH25</f>
        <v>-135156.22989779717</v>
      </c>
      <c r="BJ25" s="207"/>
      <c r="BK25" s="211"/>
      <c r="BL25" s="211" t="e">
        <f>+#REF!</f>
        <v>#REF!</v>
      </c>
      <c r="BM25" s="205" t="e">
        <f>BM24-BL25</f>
        <v>#REF!</v>
      </c>
      <c r="BN25" s="207"/>
      <c r="BO25" s="211"/>
      <c r="BP25" s="211">
        <f>+DURAND!AK81</f>
        <v>0</v>
      </c>
      <c r="BQ25" s="205">
        <f>BQ24-BP25</f>
        <v>0</v>
      </c>
      <c r="BR25" s="207"/>
      <c r="BS25" s="211"/>
      <c r="BT25" s="211">
        <f>+FABRO!AK81</f>
        <v>0</v>
      </c>
      <c r="BU25" s="205">
        <f>BU24-BT25</f>
        <v>222356.25035812272</v>
      </c>
      <c r="BV25" s="207"/>
      <c r="BW25" s="211"/>
      <c r="BX25" s="211">
        <f>+FANANI!AK81</f>
        <v>0</v>
      </c>
      <c r="BY25" s="205">
        <f>BY24-BX25</f>
        <v>31748.102807696487</v>
      </c>
      <c r="BZ25" s="207"/>
      <c r="CA25" s="211"/>
      <c r="CB25" s="211">
        <f>+FIDELIO!AK81</f>
        <v>0</v>
      </c>
      <c r="CC25" s="205">
        <f>CC24-CB25</f>
        <v>9586.5810760328659</v>
      </c>
      <c r="CD25" s="207"/>
      <c r="CE25" s="211"/>
      <c r="CF25" s="211">
        <f>+GALIANO!AK81</f>
        <v>0</v>
      </c>
      <c r="CG25" s="205">
        <f>CG24-CF25</f>
        <v>4880.7310669269191</v>
      </c>
      <c r="CH25" s="207"/>
      <c r="CI25" s="211"/>
      <c r="CJ25" s="211">
        <f>+GPICO!AK81</f>
        <v>0</v>
      </c>
      <c r="CK25" s="205">
        <f>CK24-CJ25</f>
        <v>-22785.426553141911</v>
      </c>
      <c r="CL25" s="207"/>
      <c r="CM25" s="211"/>
      <c r="CN25" s="211">
        <f>+GIL!AK81</f>
        <v>0</v>
      </c>
      <c r="CO25" s="205">
        <f>CO24-CN25</f>
        <v>-70269.304002024306</v>
      </c>
      <c r="CP25" s="207"/>
      <c r="CQ25" s="211"/>
      <c r="CR25" s="211">
        <f>+GOLDRAIJ!AK81</f>
        <v>0</v>
      </c>
      <c r="CS25" s="205">
        <f>CS24-CR25</f>
        <v>5.1357632531369365E-3</v>
      </c>
      <c r="CT25" s="207"/>
      <c r="CU25" s="211"/>
      <c r="CV25" s="211">
        <f>+GUIDO!AK81</f>
        <v>0</v>
      </c>
      <c r="CW25" s="205">
        <f>CW24-CV25</f>
        <v>-218854.92553683877</v>
      </c>
      <c r="CX25" s="207"/>
      <c r="CY25" s="211"/>
      <c r="CZ25" s="211">
        <f>+HALLAK!AK81</f>
        <v>0</v>
      </c>
      <c r="DA25" s="205">
        <f>DA24-CZ25</f>
        <v>-113989.95499413071</v>
      </c>
      <c r="DB25" s="207"/>
      <c r="DC25" s="211"/>
      <c r="DD25" s="211">
        <f>+IRAZOQUI!AK81</f>
        <v>0</v>
      </c>
      <c r="DE25" s="205">
        <f>DE24-DD25</f>
        <v>-23229.310772351877</v>
      </c>
      <c r="DF25" s="207"/>
      <c r="DG25" s="211"/>
      <c r="DH25" s="211">
        <f>+'PABLO(BARRA)'!AK81</f>
        <v>0</v>
      </c>
      <c r="DI25" s="205">
        <f>DI24-DH25</f>
        <v>874.31584502822034</v>
      </c>
      <c r="DJ25" s="207"/>
      <c r="DK25" s="211"/>
      <c r="DL25" s="211">
        <f>+LOPEZ!AK81</f>
        <v>0</v>
      </c>
      <c r="DM25" s="205">
        <f>DM24-DL25</f>
        <v>125031.06819959129</v>
      </c>
      <c r="DN25" s="207"/>
      <c r="DO25" s="211"/>
      <c r="DP25" s="211">
        <f>+MONTI!AK81</f>
        <v>0</v>
      </c>
      <c r="DQ25" s="205">
        <f>DQ24-DP25</f>
        <v>-139137.13793610738</v>
      </c>
      <c r="DR25" s="207"/>
      <c r="DS25" s="211"/>
      <c r="DT25" s="211">
        <f>+MONTICH!AK81</f>
        <v>0</v>
      </c>
      <c r="DU25" s="205">
        <f>DU24-DT25</f>
        <v>-9195.5178029736508</v>
      </c>
      <c r="DV25" s="207"/>
      <c r="DW25" s="211"/>
      <c r="DX25" s="211">
        <f>+MOYANO!AK81</f>
        <v>0</v>
      </c>
      <c r="DY25" s="205">
        <f>DY24-DX25</f>
        <v>0</v>
      </c>
      <c r="DZ25" s="207"/>
      <c r="EA25" s="211"/>
      <c r="EB25" s="211">
        <f>+OLIVEIRA!AK81</f>
        <v>0</v>
      </c>
      <c r="EC25" s="205">
        <f>EC24-EB25</f>
        <v>0</v>
      </c>
      <c r="ED25" s="207"/>
      <c r="EE25" s="211"/>
      <c r="EF25" s="211">
        <f>+PRUCCA!AK81</f>
        <v>0</v>
      </c>
      <c r="EG25" s="205">
        <f>EG24-EF25</f>
        <v>-217766.15163292503</v>
      </c>
      <c r="EH25" s="207"/>
      <c r="EI25" s="211"/>
      <c r="EJ25" s="211">
        <f>+QUIROGA!AK81</f>
        <v>0</v>
      </c>
      <c r="EK25" s="205">
        <f>EK24-EJ25</f>
        <v>0</v>
      </c>
      <c r="EL25" s="207"/>
      <c r="EM25" s="211"/>
      <c r="EN25" s="211">
        <f>+ROMERO!AK81</f>
        <v>0</v>
      </c>
      <c r="EO25" s="205">
        <f>EO24-EN25</f>
        <v>-107070.22260555605</v>
      </c>
      <c r="EP25" s="207"/>
      <c r="EQ25" s="211"/>
      <c r="ER25" s="211">
        <f>+SMANIA!AK81</f>
        <v>0</v>
      </c>
      <c r="ES25" s="205">
        <f>ES24-ER25</f>
        <v>-384662.24417171325</v>
      </c>
      <c r="ET25" s="207"/>
      <c r="EU25" s="211"/>
      <c r="EV25" s="211">
        <f>+SOSA!AK81</f>
        <v>0</v>
      </c>
      <c r="EW25" s="205">
        <f>EW24-EV25</f>
        <v>-44889.022777909478</v>
      </c>
      <c r="EX25" s="207"/>
      <c r="EY25" s="211"/>
      <c r="EZ25" s="211">
        <f>+VALDEZ!AK81</f>
        <v>15501.616000000002</v>
      </c>
      <c r="FA25" s="205">
        <f>FA24-EZ25</f>
        <v>-314461.99864396802</v>
      </c>
      <c r="FB25" s="207"/>
      <c r="FC25" s="211"/>
      <c r="FD25" s="211">
        <f>+VILCAES!AK81</f>
        <v>0</v>
      </c>
      <c r="FE25" s="205">
        <f>FE24-FD25</f>
        <v>-54282.289579681717</v>
      </c>
      <c r="FF25" s="207"/>
      <c r="FG25" s="211"/>
      <c r="FH25" s="211">
        <f>+WILKE!AK81</f>
        <v>0</v>
      </c>
      <c r="FI25" s="205">
        <f>FI24-FH25</f>
        <v>97169.392114436167</v>
      </c>
      <c r="FJ25" s="207"/>
      <c r="FK25" s="205"/>
      <c r="FL25" s="205"/>
      <c r="FM25" s="205"/>
      <c r="FN25" s="207"/>
      <c r="FO25" s="205"/>
      <c r="FP25" s="205"/>
      <c r="FQ25" s="205"/>
      <c r="FR25" s="207"/>
      <c r="FT25" s="222"/>
    </row>
    <row r="26" spans="1:177" ht="15.75">
      <c r="A26" s="114" t="s">
        <v>264</v>
      </c>
      <c r="B26" s="198"/>
      <c r="C26" s="205"/>
      <c r="D26" s="205">
        <f>+ALVAREZ!AK93</f>
        <v>0</v>
      </c>
      <c r="E26" s="205">
        <f>E25-D26</f>
        <v>300804.93765146565</v>
      </c>
      <c r="F26" s="207"/>
      <c r="G26" s="211"/>
      <c r="H26" s="211">
        <f>+AMBROGGIO!AK93</f>
        <v>0</v>
      </c>
      <c r="I26" s="205">
        <f>I25-H26</f>
        <v>8563.9429487400248</v>
      </c>
      <c r="J26" s="207"/>
      <c r="K26" s="211"/>
      <c r="L26" s="211">
        <f>+ARGARAÑA!AK93</f>
        <v>0</v>
      </c>
      <c r="M26" s="205">
        <f>M25-L26</f>
        <v>0</v>
      </c>
      <c r="N26" s="207"/>
      <c r="O26" s="211"/>
      <c r="P26" s="211">
        <f>+BARRA!AK94</f>
        <v>0</v>
      </c>
      <c r="Q26" s="205">
        <f>Q25-P26</f>
        <v>28901.052135195412</v>
      </c>
      <c r="R26" s="207"/>
      <c r="S26" s="211"/>
      <c r="T26" s="211">
        <f>+BIOLMOL!AK93</f>
        <v>0</v>
      </c>
      <c r="U26" s="205">
        <f>U25-T26</f>
        <v>-56679.181605164078</v>
      </c>
      <c r="V26" s="207"/>
      <c r="W26" s="211"/>
      <c r="X26" s="211">
        <f>+'BISIG-DITAMO'!AK93</f>
        <v>0</v>
      </c>
      <c r="Y26" s="205">
        <f>Y25-X26</f>
        <v>-131294.17877673684</v>
      </c>
      <c r="Z26" s="207"/>
      <c r="AA26" s="211"/>
      <c r="AB26" s="211" t="e">
        <f>+#REF!</f>
        <v>#REF!</v>
      </c>
      <c r="AC26" s="205" t="e">
        <f>AC25-AB26</f>
        <v>#REF!</v>
      </c>
      <c r="AD26" s="207"/>
      <c r="AE26" s="211"/>
      <c r="AF26" s="211">
        <f>+CAPUTTO!AK93</f>
        <v>0</v>
      </c>
      <c r="AG26" s="205">
        <f>AG25-AF26</f>
        <v>0</v>
      </c>
      <c r="AH26" s="207"/>
      <c r="AI26" s="211"/>
      <c r="AJ26" s="211">
        <f>+CARPIO!AK93</f>
        <v>0</v>
      </c>
      <c r="AK26" s="205">
        <f>AK25-AJ26</f>
        <v>0</v>
      </c>
      <c r="AL26" s="207"/>
      <c r="AM26" s="211"/>
      <c r="AN26" s="211">
        <f>+CARRIZO!AK93</f>
        <v>0</v>
      </c>
      <c r="AO26" s="205">
        <f>AO25-AN26</f>
        <v>-176709.52216531665</v>
      </c>
      <c r="AP26" s="207"/>
      <c r="AQ26" s="211"/>
      <c r="AR26" s="211">
        <f>+CECCHINI!AK93</f>
        <v>0</v>
      </c>
      <c r="AS26" s="205">
        <f>AS25-AR26</f>
        <v>97330.743413776407</v>
      </c>
      <c r="AT26" s="207"/>
      <c r="AU26" s="211"/>
      <c r="AV26" s="211">
        <f>+CELEJ!AK93</f>
        <v>0</v>
      </c>
      <c r="AW26" s="205">
        <f>AW25-AV26</f>
        <v>-87572.115939138239</v>
      </c>
      <c r="AX26" s="207"/>
      <c r="AY26" s="211"/>
      <c r="AZ26" s="211">
        <f>+CONTIN!AK93</f>
        <v>0</v>
      </c>
      <c r="BA26" s="205">
        <f>BA25-AZ26</f>
        <v>-126711.78118703357</v>
      </c>
      <c r="BB26" s="207"/>
      <c r="BC26" s="211"/>
      <c r="BD26" s="211">
        <f>+CULTCEL!AK93</f>
        <v>0</v>
      </c>
      <c r="BE26" s="205">
        <f>BE25-BD26</f>
        <v>71354.213369549689</v>
      </c>
      <c r="BF26" s="207"/>
      <c r="BG26" s="211"/>
      <c r="BH26" s="211">
        <f>+DEGANO!AK93</f>
        <v>0</v>
      </c>
      <c r="BI26" s="205">
        <f>BI25-BH26</f>
        <v>-135156.22989779717</v>
      </c>
      <c r="BJ26" s="207"/>
      <c r="BK26" s="211"/>
      <c r="BL26" s="211" t="e">
        <f>+#REF!</f>
        <v>#REF!</v>
      </c>
      <c r="BM26" s="205" t="e">
        <f>BM25-BL26</f>
        <v>#REF!</v>
      </c>
      <c r="BN26" s="207"/>
      <c r="BO26" s="211"/>
      <c r="BP26" s="211">
        <f>+DURAND!AK93</f>
        <v>0</v>
      </c>
      <c r="BQ26" s="205">
        <f>BQ25-BP26</f>
        <v>0</v>
      </c>
      <c r="BR26" s="207"/>
      <c r="BS26" s="211"/>
      <c r="BT26" s="211">
        <f>+FABRO!AK93</f>
        <v>0</v>
      </c>
      <c r="BU26" s="205">
        <f>BU25-BT26</f>
        <v>222356.25035812272</v>
      </c>
      <c r="BV26" s="207"/>
      <c r="BW26" s="211"/>
      <c r="BX26" s="211">
        <f>+FANANI!AK93</f>
        <v>0</v>
      </c>
      <c r="BY26" s="205">
        <f>BY25-BX26</f>
        <v>31748.102807696487</v>
      </c>
      <c r="BZ26" s="207"/>
      <c r="CA26" s="211"/>
      <c r="CB26" s="211">
        <f>+FIDELIO!AK93</f>
        <v>0</v>
      </c>
      <c r="CC26" s="205">
        <f>CC25-CB26</f>
        <v>9586.5810760328659</v>
      </c>
      <c r="CD26" s="207"/>
      <c r="CE26" s="211"/>
      <c r="CF26" s="211">
        <f>+GALIANO!AK93</f>
        <v>0</v>
      </c>
      <c r="CG26" s="205">
        <f>CG25-CF26</f>
        <v>4880.7310669269191</v>
      </c>
      <c r="CH26" s="207"/>
      <c r="CI26" s="211"/>
      <c r="CJ26" s="211">
        <f>+GPICO!AK93</f>
        <v>0</v>
      </c>
      <c r="CK26" s="205">
        <f>CK25-CJ26</f>
        <v>-22785.426553141911</v>
      </c>
      <c r="CL26" s="207"/>
      <c r="CM26" s="211"/>
      <c r="CN26" s="211">
        <f>+GIL!AK93</f>
        <v>0</v>
      </c>
      <c r="CO26" s="205">
        <f>CO25-CN26</f>
        <v>-70269.304002024306</v>
      </c>
      <c r="CP26" s="207"/>
      <c r="CQ26" s="211"/>
      <c r="CR26" s="211">
        <f>+GOLDRAIJ!AK93</f>
        <v>0</v>
      </c>
      <c r="CS26" s="205">
        <f>CS25-CR26</f>
        <v>5.1357632531369365E-3</v>
      </c>
      <c r="CT26" s="207"/>
      <c r="CU26" s="211"/>
      <c r="CV26" s="211">
        <f>+GUIDO!AK93</f>
        <v>5600</v>
      </c>
      <c r="CW26" s="205">
        <f>CW25-CV26</f>
        <v>-224454.92553683877</v>
      </c>
      <c r="CX26" s="207"/>
      <c r="CY26" s="211"/>
      <c r="CZ26" s="211">
        <f>+HALLAK!AK93</f>
        <v>0</v>
      </c>
      <c r="DA26" s="205">
        <f>DA25-CZ26</f>
        <v>-113989.95499413071</v>
      </c>
      <c r="DB26" s="207"/>
      <c r="DC26" s="211"/>
      <c r="DD26" s="211">
        <f>+IRAZOQUI!AK93</f>
        <v>0</v>
      </c>
      <c r="DE26" s="205">
        <f>DE25-DD26</f>
        <v>-23229.310772351877</v>
      </c>
      <c r="DF26" s="207"/>
      <c r="DG26" s="211"/>
      <c r="DH26" s="211">
        <f>+'PABLO(BARRA)'!AK93</f>
        <v>0</v>
      </c>
      <c r="DI26" s="205">
        <f>DI25-DH26</f>
        <v>874.31584502822034</v>
      </c>
      <c r="DJ26" s="207"/>
      <c r="DK26" s="211"/>
      <c r="DL26" s="211">
        <f>+LOPEZ!AK93</f>
        <v>0</v>
      </c>
      <c r="DM26" s="205">
        <f>DM25-DL26</f>
        <v>125031.06819959129</v>
      </c>
      <c r="DN26" s="207"/>
      <c r="DO26" s="211"/>
      <c r="DP26" s="211">
        <f>+MONTI!AK93</f>
        <v>0</v>
      </c>
      <c r="DQ26" s="205">
        <f>DQ25-DP26</f>
        <v>-139137.13793610738</v>
      </c>
      <c r="DR26" s="207"/>
      <c r="DS26" s="211"/>
      <c r="DT26" s="211">
        <f>+MONTICH!AK93</f>
        <v>0</v>
      </c>
      <c r="DU26" s="205">
        <f>DU25-DT26</f>
        <v>-9195.5178029736508</v>
      </c>
      <c r="DV26" s="207"/>
      <c r="DW26" s="211"/>
      <c r="DX26" s="211">
        <f>+MOYANO!AK93</f>
        <v>0</v>
      </c>
      <c r="DY26" s="205">
        <f>DY25-DX26</f>
        <v>0</v>
      </c>
      <c r="DZ26" s="207"/>
      <c r="EA26" s="211"/>
      <c r="EB26" s="211">
        <f>+OLIVEIRA!AK93</f>
        <v>0</v>
      </c>
      <c r="EC26" s="205">
        <f>EC25-EB26</f>
        <v>0</v>
      </c>
      <c r="ED26" s="207"/>
      <c r="EE26" s="211"/>
      <c r="EF26" s="211">
        <f>+PRUCCA!AK93</f>
        <v>0</v>
      </c>
      <c r="EG26" s="205">
        <f>EG25-EF26</f>
        <v>-217766.15163292503</v>
      </c>
      <c r="EH26" s="207"/>
      <c r="EI26" s="211"/>
      <c r="EJ26" s="211">
        <f>+QUIROGA!AK93</f>
        <v>0</v>
      </c>
      <c r="EK26" s="205">
        <f>EK25-EJ26</f>
        <v>0</v>
      </c>
      <c r="EL26" s="207"/>
      <c r="EM26" s="211"/>
      <c r="EN26" s="211">
        <f>+ROMERO!AK93</f>
        <v>0</v>
      </c>
      <c r="EO26" s="205">
        <f>EO25-EN26</f>
        <v>-107070.22260555605</v>
      </c>
      <c r="EP26" s="207"/>
      <c r="EQ26" s="211"/>
      <c r="ER26" s="211">
        <f>+SMANIA!AK93</f>
        <v>1140</v>
      </c>
      <c r="ES26" s="205">
        <f>ES25-ER26</f>
        <v>-385802.24417171325</v>
      </c>
      <c r="ET26" s="207"/>
      <c r="EU26" s="211"/>
      <c r="EV26" s="211">
        <f>+SOSA!AK93</f>
        <v>0</v>
      </c>
      <c r="EW26" s="205">
        <f>EW25-EV26</f>
        <v>-44889.022777909478</v>
      </c>
      <c r="EX26" s="207"/>
      <c r="EY26" s="211"/>
      <c r="EZ26" s="211">
        <f>+VALDEZ!AK93</f>
        <v>0</v>
      </c>
      <c r="FA26" s="205">
        <f>FA25-EZ26</f>
        <v>-314461.99864396802</v>
      </c>
      <c r="FB26" s="207"/>
      <c r="FC26" s="211"/>
      <c r="FD26" s="211">
        <f>+VILCAES!AK93</f>
        <v>0</v>
      </c>
      <c r="FE26" s="205">
        <f>FE25-FD26</f>
        <v>-54282.289579681717</v>
      </c>
      <c r="FF26" s="207"/>
      <c r="FG26" s="211"/>
      <c r="FH26" s="211">
        <f>+WILKE!AK93</f>
        <v>0</v>
      </c>
      <c r="FI26" s="205">
        <f>FI25-FH26</f>
        <v>97169.392114436167</v>
      </c>
      <c r="FJ26" s="207"/>
      <c r="FK26" s="205"/>
      <c r="FL26" s="205"/>
      <c r="FM26" s="205"/>
      <c r="FN26" s="207"/>
      <c r="FO26" s="205"/>
      <c r="FP26" s="205"/>
      <c r="FQ26" s="205"/>
      <c r="FR26" s="207"/>
      <c r="FT26" s="222">
        <f>SUM(FH26,FD26,EZ26,EV26,ER26,EN26,EF26,EB26,DP26,DL26,DH26,DD26,CZ26,CV26,CN26,CJ26,CF26,CB26,BX26,BT26,BH26,BD26,AZ26,AV26,AR26,AN26,P26,H26,D26)</f>
        <v>6740</v>
      </c>
    </row>
    <row r="27" spans="1:177" ht="15.75">
      <c r="A27" s="20"/>
      <c r="B27" s="198"/>
      <c r="C27" s="205"/>
      <c r="D27" s="205"/>
      <c r="E27" s="205"/>
      <c r="F27" s="207"/>
      <c r="G27" s="205"/>
      <c r="H27" s="205"/>
      <c r="I27" s="205"/>
      <c r="J27" s="207"/>
      <c r="K27" s="205"/>
      <c r="L27" s="205"/>
      <c r="M27" s="205"/>
      <c r="N27" s="207"/>
      <c r="O27" s="205"/>
      <c r="P27" s="205"/>
      <c r="Q27" s="205"/>
      <c r="R27" s="207"/>
      <c r="S27" s="205"/>
      <c r="T27" s="205"/>
      <c r="U27" s="205"/>
      <c r="V27" s="207"/>
      <c r="W27" s="205"/>
      <c r="X27" s="205"/>
      <c r="Y27" s="205"/>
      <c r="Z27" s="207"/>
      <c r="AA27" s="205"/>
      <c r="AB27" s="205"/>
      <c r="AC27" s="205"/>
      <c r="AD27" s="207"/>
      <c r="AE27" s="205"/>
      <c r="AF27" s="205"/>
      <c r="AG27" s="205"/>
      <c r="AH27" s="207"/>
      <c r="AI27" s="205"/>
      <c r="AJ27" s="205"/>
      <c r="AK27" s="205"/>
      <c r="AL27" s="207"/>
      <c r="AM27" s="205"/>
      <c r="AN27" s="205"/>
      <c r="AO27" s="205"/>
      <c r="AP27" s="207"/>
      <c r="AQ27" s="205"/>
      <c r="AR27" s="205"/>
      <c r="AS27" s="205"/>
      <c r="AT27" s="207"/>
      <c r="AU27" s="205"/>
      <c r="AV27" s="205"/>
      <c r="AW27" s="205"/>
      <c r="AX27" s="207"/>
      <c r="AY27" s="205"/>
      <c r="AZ27" s="205"/>
      <c r="BA27" s="205"/>
      <c r="BB27" s="207"/>
      <c r="BC27" s="205"/>
      <c r="BD27" s="205"/>
      <c r="BE27" s="205"/>
      <c r="BF27" s="207"/>
      <c r="BG27" s="205"/>
      <c r="BH27" s="205"/>
      <c r="BI27" s="205"/>
      <c r="BJ27" s="207"/>
      <c r="BK27" s="205"/>
      <c r="BL27" s="205"/>
      <c r="BM27" s="205"/>
      <c r="BN27" s="207"/>
      <c r="BO27" s="205"/>
      <c r="BP27" s="205"/>
      <c r="BQ27" s="205"/>
      <c r="BR27" s="207"/>
      <c r="BS27" s="205"/>
      <c r="BT27" s="205"/>
      <c r="BU27" s="205"/>
      <c r="BV27" s="207"/>
      <c r="BW27" s="205"/>
      <c r="BX27" s="205"/>
      <c r="BY27" s="205"/>
      <c r="BZ27" s="207"/>
      <c r="CA27" s="205"/>
      <c r="CB27" s="205"/>
      <c r="CC27" s="205"/>
      <c r="CD27" s="207"/>
      <c r="CE27" s="205"/>
      <c r="CF27" s="205"/>
      <c r="CG27" s="205"/>
      <c r="CH27" s="207"/>
      <c r="CI27" s="205"/>
      <c r="CJ27" s="205"/>
      <c r="CK27" s="205"/>
      <c r="CL27" s="207"/>
      <c r="CM27" s="205"/>
      <c r="CN27" s="205"/>
      <c r="CO27" s="205"/>
      <c r="CP27" s="207"/>
      <c r="CQ27" s="205"/>
      <c r="CR27" s="205"/>
      <c r="CS27" s="205"/>
      <c r="CT27" s="207"/>
      <c r="CU27" s="205"/>
      <c r="CV27" s="205"/>
      <c r="CW27" s="205"/>
      <c r="CX27" s="207"/>
      <c r="CY27" s="205"/>
      <c r="CZ27" s="205"/>
      <c r="DA27" s="205"/>
      <c r="DB27" s="207"/>
      <c r="DC27" s="205"/>
      <c r="DD27" s="205"/>
      <c r="DE27" s="205"/>
      <c r="DF27" s="207"/>
      <c r="DG27" s="205"/>
      <c r="DH27" s="205"/>
      <c r="DI27" s="205"/>
      <c r="DJ27" s="207"/>
      <c r="DK27" s="205"/>
      <c r="DL27" s="205"/>
      <c r="DM27" s="205"/>
      <c r="DN27" s="207"/>
      <c r="DO27" s="205"/>
      <c r="DP27" s="205"/>
      <c r="DQ27" s="205"/>
      <c r="DR27" s="207"/>
      <c r="DS27" s="205"/>
      <c r="DT27" s="205"/>
      <c r="DU27" s="205"/>
      <c r="DV27" s="207"/>
      <c r="DW27" s="205"/>
      <c r="DX27" s="205"/>
      <c r="DY27" s="205"/>
      <c r="DZ27" s="207"/>
      <c r="EA27" s="205"/>
      <c r="EB27" s="205"/>
      <c r="EC27" s="205"/>
      <c r="ED27" s="207"/>
      <c r="EE27" s="205"/>
      <c r="EF27" s="205"/>
      <c r="EG27" s="205"/>
      <c r="EH27" s="207"/>
      <c r="EI27" s="205"/>
      <c r="EJ27" s="205"/>
      <c r="EK27" s="205"/>
      <c r="EL27" s="207"/>
      <c r="EM27" s="205"/>
      <c r="EN27" s="205"/>
      <c r="EO27" s="205"/>
      <c r="EP27" s="207"/>
      <c r="EQ27" s="205"/>
      <c r="ER27" s="205"/>
      <c r="ES27" s="205"/>
      <c r="ET27" s="207"/>
      <c r="EU27" s="205"/>
      <c r="EV27" s="205"/>
      <c r="EW27" s="205"/>
      <c r="EX27" s="207"/>
      <c r="EY27" s="205"/>
      <c r="EZ27" s="205"/>
      <c r="FA27" s="205"/>
      <c r="FB27" s="207"/>
      <c r="FC27" s="205"/>
      <c r="FD27" s="205"/>
      <c r="FE27" s="205"/>
      <c r="FF27" s="207"/>
      <c r="FG27" s="205"/>
      <c r="FH27" s="205"/>
      <c r="FI27" s="205"/>
      <c r="FJ27" s="207"/>
      <c r="FK27" s="205"/>
      <c r="FL27" s="205"/>
      <c r="FM27" s="205"/>
      <c r="FN27" s="207"/>
      <c r="FO27" s="205"/>
      <c r="FP27" s="205"/>
      <c r="FQ27" s="205"/>
      <c r="FR27" s="207"/>
      <c r="FT27" s="222">
        <v>-4308.99</v>
      </c>
      <c r="FU27" t="s">
        <v>464</v>
      </c>
    </row>
    <row r="28" spans="1:177" ht="15.75">
      <c r="A28" s="20"/>
      <c r="B28" s="198"/>
      <c r="C28" s="205"/>
      <c r="D28" s="205"/>
      <c r="E28" s="205"/>
      <c r="F28" s="207"/>
      <c r="G28" s="205"/>
      <c r="H28" s="205"/>
      <c r="I28" s="205"/>
      <c r="J28" s="207"/>
      <c r="K28" s="205"/>
      <c r="L28" s="205"/>
      <c r="M28" s="205"/>
      <c r="N28" s="207"/>
      <c r="O28" s="205"/>
      <c r="P28" s="205"/>
      <c r="Q28" s="205"/>
      <c r="R28" s="207"/>
      <c r="S28" s="205"/>
      <c r="T28" s="205"/>
      <c r="U28" s="205"/>
      <c r="V28" s="207"/>
      <c r="W28" s="205"/>
      <c r="X28" s="205"/>
      <c r="Y28" s="205"/>
      <c r="Z28" s="207"/>
      <c r="AA28" s="205"/>
      <c r="AB28" s="205"/>
      <c r="AC28" s="205"/>
      <c r="AD28" s="207"/>
      <c r="AE28" s="205"/>
      <c r="AF28" s="205"/>
      <c r="AG28" s="205"/>
      <c r="AH28" s="207"/>
      <c r="AI28" s="205"/>
      <c r="AJ28" s="205"/>
      <c r="AK28" s="205"/>
      <c r="AL28" s="207"/>
      <c r="AM28" s="205"/>
      <c r="AN28" s="205"/>
      <c r="AO28" s="205"/>
      <c r="AP28" s="207"/>
      <c r="AQ28" s="205"/>
      <c r="AR28" s="205"/>
      <c r="AS28" s="205"/>
      <c r="AT28" s="207"/>
      <c r="AU28" s="205"/>
      <c r="AV28" s="205"/>
      <c r="AW28" s="205"/>
      <c r="AX28" s="207"/>
      <c r="AY28" s="205"/>
      <c r="AZ28" s="205"/>
      <c r="BA28" s="205"/>
      <c r="BB28" s="207"/>
      <c r="BC28" s="205"/>
      <c r="BD28" s="205"/>
      <c r="BE28" s="205"/>
      <c r="BF28" s="207"/>
      <c r="BG28" s="205"/>
      <c r="BH28" s="205"/>
      <c r="BI28" s="205"/>
      <c r="BJ28" s="207"/>
      <c r="BK28" s="205"/>
      <c r="BL28" s="205"/>
      <c r="BM28" s="205"/>
      <c r="BN28" s="207"/>
      <c r="BO28" s="205"/>
      <c r="BP28" s="205"/>
      <c r="BQ28" s="205"/>
      <c r="BR28" s="207"/>
      <c r="BS28" s="205"/>
      <c r="BT28" s="205"/>
      <c r="BU28" s="205"/>
      <c r="BV28" s="207"/>
      <c r="BW28" s="205"/>
      <c r="BX28" s="205"/>
      <c r="BY28" s="205"/>
      <c r="BZ28" s="207"/>
      <c r="CA28" s="205"/>
      <c r="CB28" s="205"/>
      <c r="CC28" s="205"/>
      <c r="CD28" s="207"/>
      <c r="CE28" s="205"/>
      <c r="CF28" s="205"/>
      <c r="CG28" s="205"/>
      <c r="CH28" s="207"/>
      <c r="CI28" s="205"/>
      <c r="CJ28" s="205"/>
      <c r="CK28" s="205"/>
      <c r="CL28" s="207"/>
      <c r="CM28" s="205"/>
      <c r="CN28" s="205"/>
      <c r="CO28" s="205"/>
      <c r="CP28" s="207"/>
      <c r="CQ28" s="205"/>
      <c r="CR28" s="205"/>
      <c r="CS28" s="205"/>
      <c r="CT28" s="207"/>
      <c r="CU28" s="205"/>
      <c r="CV28" s="205"/>
      <c r="CW28" s="205"/>
      <c r="CX28" s="207"/>
      <c r="CY28" s="205"/>
      <c r="CZ28" s="205"/>
      <c r="DA28" s="205"/>
      <c r="DB28" s="207"/>
      <c r="DC28" s="205"/>
      <c r="DD28" s="205"/>
      <c r="DE28" s="205"/>
      <c r="DF28" s="207"/>
      <c r="DG28" s="205"/>
      <c r="DH28" s="205"/>
      <c r="DI28" s="205"/>
      <c r="DJ28" s="207"/>
      <c r="DK28" s="205"/>
      <c r="DL28" s="205"/>
      <c r="DM28" s="205"/>
      <c r="DN28" s="207"/>
      <c r="DO28" s="205"/>
      <c r="DP28" s="205"/>
      <c r="DQ28" s="205"/>
      <c r="DR28" s="207"/>
      <c r="DS28" s="205"/>
      <c r="DT28" s="205"/>
      <c r="DU28" s="205"/>
      <c r="DV28" s="207"/>
      <c r="DW28" s="205"/>
      <c r="DX28" s="205"/>
      <c r="DY28" s="205"/>
      <c r="DZ28" s="207"/>
      <c r="EA28" s="205"/>
      <c r="EB28" s="205"/>
      <c r="EC28" s="205"/>
      <c r="ED28" s="207"/>
      <c r="EE28" s="205"/>
      <c r="EF28" s="205"/>
      <c r="EG28" s="205"/>
      <c r="EH28" s="207"/>
      <c r="EI28" s="205"/>
      <c r="EJ28" s="205"/>
      <c r="EK28" s="205"/>
      <c r="EL28" s="207"/>
      <c r="EM28" s="205"/>
      <c r="EN28" s="205"/>
      <c r="EO28" s="205"/>
      <c r="EP28" s="207"/>
      <c r="EQ28" s="205"/>
      <c r="ER28" s="205"/>
      <c r="ES28" s="205"/>
      <c r="ET28" s="207"/>
      <c r="EU28" s="205"/>
      <c r="EV28" s="205"/>
      <c r="EW28" s="205"/>
      <c r="EX28" s="207"/>
      <c r="EY28" s="205"/>
      <c r="EZ28" s="205"/>
      <c r="FA28" s="205"/>
      <c r="FB28" s="207"/>
      <c r="FC28" s="205"/>
      <c r="FD28" s="205"/>
      <c r="FE28" s="205"/>
      <c r="FF28" s="207"/>
      <c r="FG28" s="205"/>
      <c r="FH28" s="205"/>
      <c r="FI28" s="205"/>
      <c r="FJ28" s="207"/>
      <c r="FK28" s="205"/>
      <c r="FL28" s="205"/>
      <c r="FM28" s="205"/>
      <c r="FN28" s="207"/>
      <c r="FO28" s="205"/>
      <c r="FP28" s="205"/>
      <c r="FQ28" s="205"/>
      <c r="FR28" s="207"/>
      <c r="FT28" s="222"/>
    </row>
    <row r="29" spans="1:177" ht="15.75">
      <c r="A29" s="110" t="s">
        <v>413</v>
      </c>
      <c r="B29" s="198"/>
      <c r="C29" s="205"/>
      <c r="D29" s="209"/>
      <c r="E29" s="210">
        <f>E26</f>
        <v>300804.93765146565</v>
      </c>
      <c r="F29" s="207"/>
      <c r="G29" s="205"/>
      <c r="H29" s="209"/>
      <c r="I29" s="210">
        <f>I26</f>
        <v>8563.9429487400248</v>
      </c>
      <c r="J29" s="207"/>
      <c r="K29" s="205"/>
      <c r="L29" s="209"/>
      <c r="M29" s="210">
        <f>M26</f>
        <v>0</v>
      </c>
      <c r="N29" s="207"/>
      <c r="O29" s="205"/>
      <c r="P29" s="209"/>
      <c r="Q29" s="210">
        <f>Q26</f>
        <v>28901.052135195412</v>
      </c>
      <c r="R29" s="207"/>
      <c r="S29" s="205"/>
      <c r="T29" s="209"/>
      <c r="U29" s="210">
        <f>U26</f>
        <v>-56679.181605164078</v>
      </c>
      <c r="V29" s="207"/>
      <c r="W29" s="205"/>
      <c r="X29" s="209"/>
      <c r="Y29" s="210">
        <f>Y26</f>
        <v>-131294.17877673684</v>
      </c>
      <c r="Z29" s="207"/>
      <c r="AA29" s="205"/>
      <c r="AB29" s="209"/>
      <c r="AC29" s="210" t="e">
        <f>AC26</f>
        <v>#REF!</v>
      </c>
      <c r="AD29" s="207"/>
      <c r="AE29" s="205"/>
      <c r="AF29" s="209"/>
      <c r="AG29" s="210">
        <f>AG26</f>
        <v>0</v>
      </c>
      <c r="AH29" s="207"/>
      <c r="AI29" s="205"/>
      <c r="AJ29" s="209"/>
      <c r="AK29" s="210">
        <f>AK26</f>
        <v>0</v>
      </c>
      <c r="AL29" s="207"/>
      <c r="AM29" s="205"/>
      <c r="AN29" s="209"/>
      <c r="AO29" s="210">
        <f>AO26</f>
        <v>-176709.52216531665</v>
      </c>
      <c r="AP29" s="207"/>
      <c r="AQ29" s="205"/>
      <c r="AR29" s="209"/>
      <c r="AS29" s="210">
        <f>AS26</f>
        <v>97330.743413776407</v>
      </c>
      <c r="AT29" s="207"/>
      <c r="AU29" s="205"/>
      <c r="AV29" s="209"/>
      <c r="AW29" s="210">
        <f>AW26</f>
        <v>-87572.115939138239</v>
      </c>
      <c r="AX29" s="207"/>
      <c r="AY29" s="205"/>
      <c r="AZ29" s="209"/>
      <c r="BA29" s="210">
        <f>BA26</f>
        <v>-126711.78118703357</v>
      </c>
      <c r="BB29" s="207"/>
      <c r="BC29" s="205"/>
      <c r="BD29" s="209"/>
      <c r="BE29" s="210">
        <f>BE26</f>
        <v>71354.213369549689</v>
      </c>
      <c r="BF29" s="207"/>
      <c r="BG29" s="205"/>
      <c r="BH29" s="209"/>
      <c r="BI29" s="210">
        <f>BI26</f>
        <v>-135156.22989779717</v>
      </c>
      <c r="BJ29" s="207"/>
      <c r="BK29" s="205"/>
      <c r="BL29" s="209"/>
      <c r="BM29" s="210" t="e">
        <f>BM26</f>
        <v>#REF!</v>
      </c>
      <c r="BN29" s="207"/>
      <c r="BO29" s="205"/>
      <c r="BP29" s="209"/>
      <c r="BQ29" s="210">
        <f>BQ26</f>
        <v>0</v>
      </c>
      <c r="BR29" s="207"/>
      <c r="BS29" s="205"/>
      <c r="BT29" s="209"/>
      <c r="BU29" s="210">
        <f>BU26</f>
        <v>222356.25035812272</v>
      </c>
      <c r="BV29" s="207"/>
      <c r="BW29" s="205"/>
      <c r="BX29" s="209"/>
      <c r="BY29" s="210">
        <f>BY26</f>
        <v>31748.102807696487</v>
      </c>
      <c r="BZ29" s="207"/>
      <c r="CA29" s="205"/>
      <c r="CB29" s="209"/>
      <c r="CC29" s="210">
        <f>CC26</f>
        <v>9586.5810760328659</v>
      </c>
      <c r="CD29" s="207"/>
      <c r="CE29" s="205"/>
      <c r="CF29" s="209"/>
      <c r="CG29" s="210">
        <f>CG26</f>
        <v>4880.7310669269191</v>
      </c>
      <c r="CH29" s="207"/>
      <c r="CI29" s="205"/>
      <c r="CJ29" s="209"/>
      <c r="CK29" s="210">
        <f>CK26</f>
        <v>-22785.426553141911</v>
      </c>
      <c r="CL29" s="207"/>
      <c r="CM29" s="205"/>
      <c r="CN29" s="209"/>
      <c r="CO29" s="210">
        <f>CO26</f>
        <v>-70269.304002024306</v>
      </c>
      <c r="CP29" s="207"/>
      <c r="CQ29" s="205"/>
      <c r="CR29" s="209"/>
      <c r="CS29" s="210">
        <f>CS26</f>
        <v>5.1357632531369365E-3</v>
      </c>
      <c r="CT29" s="207"/>
      <c r="CU29" s="205"/>
      <c r="CV29" s="209"/>
      <c r="CW29" s="210">
        <f>CW26</f>
        <v>-224454.92553683877</v>
      </c>
      <c r="CX29" s="207"/>
      <c r="CY29" s="205"/>
      <c r="CZ29" s="209"/>
      <c r="DA29" s="210">
        <f>DA26</f>
        <v>-113989.95499413071</v>
      </c>
      <c r="DB29" s="207"/>
      <c r="DC29" s="205"/>
      <c r="DD29" s="209"/>
      <c r="DE29" s="210">
        <f>DE26</f>
        <v>-23229.310772351877</v>
      </c>
      <c r="DF29" s="207"/>
      <c r="DG29" s="205"/>
      <c r="DH29" s="209"/>
      <c r="DI29" s="210">
        <f>DI26</f>
        <v>874.31584502822034</v>
      </c>
      <c r="DJ29" s="207"/>
      <c r="DK29" s="205"/>
      <c r="DL29" s="209"/>
      <c r="DM29" s="210">
        <f>DM26</f>
        <v>125031.06819959129</v>
      </c>
      <c r="DN29" s="207"/>
      <c r="DO29" s="205"/>
      <c r="DP29" s="209"/>
      <c r="DQ29" s="210">
        <f>DQ26</f>
        <v>-139137.13793610738</v>
      </c>
      <c r="DR29" s="207"/>
      <c r="DS29" s="205"/>
      <c r="DT29" s="209"/>
      <c r="DU29" s="210">
        <f>DU26</f>
        <v>-9195.5178029736508</v>
      </c>
      <c r="DV29" s="207"/>
      <c r="DW29" s="205"/>
      <c r="DX29" s="209"/>
      <c r="DY29" s="210">
        <f>DY26</f>
        <v>0</v>
      </c>
      <c r="DZ29" s="207"/>
      <c r="EA29" s="205"/>
      <c r="EB29" s="209"/>
      <c r="EC29" s="210">
        <f>EC26</f>
        <v>0</v>
      </c>
      <c r="ED29" s="207"/>
      <c r="EE29" s="205"/>
      <c r="EF29" s="209"/>
      <c r="EG29" s="210">
        <f>EG26</f>
        <v>-217766.15163292503</v>
      </c>
      <c r="EH29" s="207"/>
      <c r="EI29" s="205"/>
      <c r="EJ29" s="209"/>
      <c r="EK29" s="210">
        <f>EK26</f>
        <v>0</v>
      </c>
      <c r="EL29" s="207"/>
      <c r="EM29" s="205"/>
      <c r="EN29" s="209"/>
      <c r="EO29" s="210">
        <f>EO26</f>
        <v>-107070.22260555605</v>
      </c>
      <c r="EP29" s="207"/>
      <c r="EQ29" s="205"/>
      <c r="ER29" s="209"/>
      <c r="ES29" s="210">
        <f>ES26</f>
        <v>-385802.24417171325</v>
      </c>
      <c r="ET29" s="207"/>
      <c r="EU29" s="205"/>
      <c r="EV29" s="209"/>
      <c r="EW29" s="210">
        <f>EW26</f>
        <v>-44889.022777909478</v>
      </c>
      <c r="EX29" s="207"/>
      <c r="EY29" s="205"/>
      <c r="EZ29" s="209"/>
      <c r="FA29" s="210">
        <f>FA26</f>
        <v>-314461.99864396802</v>
      </c>
      <c r="FB29" s="207"/>
      <c r="FC29" s="205"/>
      <c r="FD29" s="209"/>
      <c r="FE29" s="210">
        <f>FE26</f>
        <v>-54282.289579681717</v>
      </c>
      <c r="FF29" s="207"/>
      <c r="FG29" s="205"/>
      <c r="FH29" s="209"/>
      <c r="FI29" s="210">
        <f>FI26</f>
        <v>97169.392114436167</v>
      </c>
      <c r="FJ29" s="207"/>
      <c r="FK29" s="205"/>
      <c r="FL29" s="209"/>
      <c r="FM29" s="210"/>
      <c r="FN29" s="207"/>
      <c r="FO29" s="205"/>
      <c r="FP29" s="209"/>
      <c r="FQ29" s="210"/>
      <c r="FR29" s="207"/>
      <c r="FT29" s="244">
        <f>SUM(FT20:FT28)</f>
        <v>58182.950000000004</v>
      </c>
    </row>
    <row r="30" spans="1:177">
      <c r="FT30" s="14"/>
    </row>
    <row r="31" spans="1:177">
      <c r="FT31" s="14"/>
    </row>
    <row r="32" spans="1:177">
      <c r="FT32" s="233" t="s">
        <v>336</v>
      </c>
    </row>
    <row r="33" spans="176:176">
      <c r="FT33" s="18"/>
    </row>
    <row r="34" spans="176:176">
      <c r="FT34" s="18"/>
    </row>
    <row r="35" spans="176:176">
      <c r="FT35" s="244">
        <f>FT28</f>
        <v>0</v>
      </c>
    </row>
    <row r="36" spans="176:176">
      <c r="FT36" s="222"/>
    </row>
    <row r="37" spans="176:176">
      <c r="FT37" s="222"/>
    </row>
    <row r="38" spans="176:176">
      <c r="FT38" s="222"/>
    </row>
    <row r="39" spans="176:176">
      <c r="FT39" s="222"/>
    </row>
    <row r="40" spans="176:176">
      <c r="FT40" s="222"/>
    </row>
    <row r="41" spans="176:176">
      <c r="FT41" s="222" t="e">
        <f>SUM(D11,H11,L11,P11,T11,X11,AB11,AF11,AJ11,AN11,AR11,AV11,AZ11,BD11,BH11,BL11,BP11,BT11,BX11,CB11,CF11,CJ11,CN11,CR11,CV11,CZ11,DD11,DH11,DL11,DP11,DT11,DX11,EB11,EF11,EJ11,EN11,ER11,EV11,EZ11,FD11,FH11)</f>
        <v>#REF!</v>
      </c>
    </row>
    <row r="42" spans="176:176">
      <c r="FT42" s="222"/>
    </row>
    <row r="43" spans="176:176">
      <c r="FT43" s="222">
        <f>U14</f>
        <v>-55189.07653862131</v>
      </c>
    </row>
    <row r="44" spans="176:176">
      <c r="FT44" s="244" t="e">
        <f>SUM(FT35:FT43)</f>
        <v>#REF!</v>
      </c>
    </row>
    <row r="45" spans="176:176">
      <c r="FT45" s="14"/>
    </row>
    <row r="46" spans="176:176">
      <c r="FT46" s="14"/>
    </row>
    <row r="47" spans="176:176">
      <c r="FT47" s="233" t="s">
        <v>336</v>
      </c>
    </row>
    <row r="48" spans="176:176">
      <c r="FT48" s="18"/>
    </row>
    <row r="49" spans="176:176">
      <c r="FT49" s="18"/>
    </row>
    <row r="50" spans="176:176">
      <c r="FT50" s="244">
        <f>FT43</f>
        <v>-55189.07653862131</v>
      </c>
    </row>
    <row r="51" spans="176:176">
      <c r="FT51" s="222"/>
    </row>
    <row r="52" spans="176:176">
      <c r="FT52" s="222"/>
    </row>
    <row r="53" spans="176:176">
      <c r="FT53" s="222"/>
    </row>
    <row r="54" spans="176:176">
      <c r="FT54" s="222"/>
    </row>
    <row r="55" spans="176:176">
      <c r="FT55" s="222"/>
    </row>
    <row r="56" spans="176:176">
      <c r="FT56" s="222" t="e">
        <f>SUM(D26,H26,L26,P26,T26,X26,AB26,AF26,AJ26,AN26,AR26,AV26,AZ26,BD26,BH26,BL26,BP26,BT26,BX26,CB26,CF26,CJ26,CN26,CR26,CV26,CZ26,DD26,DH26,DL26,DP26,DT26,DX26,EB26,EF26,EJ26,EN26,ER26,EV26,EZ26,FD26,FH26)</f>
        <v>#REF!</v>
      </c>
    </row>
    <row r="57" spans="176:176">
      <c r="FT57" s="222"/>
    </row>
    <row r="58" spans="176:176">
      <c r="FT58" s="222">
        <f>U29</f>
        <v>-56679.181605164078</v>
      </c>
    </row>
    <row r="59" spans="176:176">
      <c r="FT59" s="244" t="e">
        <f>SUM(FT50:FT58)</f>
        <v>#REF!</v>
      </c>
    </row>
    <row r="60" spans="176:176">
      <c r="FT60" s="14"/>
    </row>
  </sheetData>
  <mergeCells count="82">
    <mergeCell ref="C2:E2"/>
    <mergeCell ref="G2:I2"/>
    <mergeCell ref="K2:M2"/>
    <mergeCell ref="O2:Q2"/>
    <mergeCell ref="S2:U2"/>
    <mergeCell ref="W2:Y2"/>
    <mergeCell ref="AA2:AC2"/>
    <mergeCell ref="AE2:AG2"/>
    <mergeCell ref="AI2:AK2"/>
    <mergeCell ref="AM2:AO2"/>
    <mergeCell ref="AQ2:AS2"/>
    <mergeCell ref="AU2:AW2"/>
    <mergeCell ref="AY2:BA2"/>
    <mergeCell ref="BC2:BE2"/>
    <mergeCell ref="BG2:BI2"/>
    <mergeCell ref="BK2:BM2"/>
    <mergeCell ref="BO2:BQ2"/>
    <mergeCell ref="BS2:BU2"/>
    <mergeCell ref="BW2:BY2"/>
    <mergeCell ref="CA2:CC2"/>
    <mergeCell ref="CE2:CG2"/>
    <mergeCell ref="CI2:CK2"/>
    <mergeCell ref="CM2:CO2"/>
    <mergeCell ref="CQ2:CS2"/>
    <mergeCell ref="CU2:CW2"/>
    <mergeCell ref="CY2:DA2"/>
    <mergeCell ref="DC2:DE2"/>
    <mergeCell ref="DG2:DI2"/>
    <mergeCell ref="DK2:DM2"/>
    <mergeCell ref="DO2:DQ2"/>
    <mergeCell ref="DS2:DU2"/>
    <mergeCell ref="DW2:DY2"/>
    <mergeCell ref="EA2:EC2"/>
    <mergeCell ref="EE2:EG2"/>
    <mergeCell ref="EI2:EK2"/>
    <mergeCell ref="EM2:EO2"/>
    <mergeCell ref="EQ2:ES2"/>
    <mergeCell ref="EU2:EW2"/>
    <mergeCell ref="EY2:FA2"/>
    <mergeCell ref="FC2:FE2"/>
    <mergeCell ref="FG2:FI2"/>
    <mergeCell ref="C17:E17"/>
    <mergeCell ref="G17:I17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Q17:AS17"/>
    <mergeCell ref="AU17:AW17"/>
    <mergeCell ref="AY17:BA17"/>
    <mergeCell ref="BC17:BE17"/>
    <mergeCell ref="BG17:BI17"/>
    <mergeCell ref="BK17:BM17"/>
    <mergeCell ref="BO17:BQ17"/>
    <mergeCell ref="BS17:BU17"/>
    <mergeCell ref="BW17:BY17"/>
    <mergeCell ref="CA17:CC17"/>
    <mergeCell ref="CE17:CG17"/>
    <mergeCell ref="CI17:CK17"/>
    <mergeCell ref="CM17:CO17"/>
    <mergeCell ref="CQ17:CS17"/>
    <mergeCell ref="CU17:CW17"/>
    <mergeCell ref="CY17:DA17"/>
    <mergeCell ref="DC17:DE17"/>
    <mergeCell ref="DG17:DI17"/>
    <mergeCell ref="DK17:DM17"/>
    <mergeCell ref="DO17:DQ17"/>
    <mergeCell ref="FC17:FE17"/>
    <mergeCell ref="FG17:FI17"/>
    <mergeCell ref="DS17:DU17"/>
    <mergeCell ref="DW17:DY17"/>
    <mergeCell ref="EA17:EC17"/>
    <mergeCell ref="EE17:EG17"/>
    <mergeCell ref="EI17:EK17"/>
    <mergeCell ref="EM17:EO17"/>
    <mergeCell ref="EQ17:ES17"/>
    <mergeCell ref="EU17:EW17"/>
    <mergeCell ref="EY17:FA17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61" zoomScaleNormal="100" workbookViewId="0">
      <pane xSplit="1" topLeftCell="Z1" activePane="topRight" state="frozen"/>
      <selection pane="topRight" activeCell="AI80" sqref="AI80"/>
    </sheetView>
  </sheetViews>
  <sheetFormatPr baseColWidth="10" defaultRowHeight="15"/>
  <cols>
    <col min="1" max="1" width="34.5703125" customWidth="1"/>
    <col min="2" max="2" width="16.140625" customWidth="1"/>
    <col min="6" max="6" width="14.57031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9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69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40" t="s">
        <v>385</v>
      </c>
      <c r="B6" s="240"/>
      <c r="C6" s="241"/>
      <c r="D6" s="241"/>
      <c r="E6" s="241"/>
      <c r="F6" s="241">
        <v>-38651.26</v>
      </c>
      <c r="G6" s="241"/>
      <c r="H6" s="241"/>
      <c r="I6" s="216"/>
      <c r="J6" s="216"/>
      <c r="K6" s="216"/>
      <c r="L6" s="216"/>
      <c r="M6" s="216"/>
      <c r="N6" s="216"/>
      <c r="O6" s="66">
        <f t="shared" ref="O6:O16" si="0">SUM(C6:N6)</f>
        <v>-38651.26</v>
      </c>
    </row>
    <row r="7" spans="1:15">
      <c r="A7" s="240" t="s">
        <v>405</v>
      </c>
      <c r="B7" s="240"/>
      <c r="C7" s="241"/>
      <c r="D7" s="241"/>
      <c r="E7" s="241"/>
      <c r="F7" s="241"/>
      <c r="G7" s="241">
        <v>66425</v>
      </c>
      <c r="H7" s="241"/>
      <c r="I7" s="216"/>
      <c r="J7" s="216"/>
      <c r="K7" s="216"/>
      <c r="L7" s="216"/>
      <c r="M7" s="216"/>
      <c r="N7" s="216"/>
      <c r="O7" s="66">
        <f t="shared" si="0"/>
        <v>66425</v>
      </c>
    </row>
    <row r="8" spans="1:15" ht="18.75">
      <c r="A8" s="237"/>
      <c r="B8" s="4"/>
      <c r="C8" s="216"/>
      <c r="D8" s="216"/>
      <c r="E8" s="216"/>
      <c r="F8" s="216"/>
      <c r="G8" s="216"/>
      <c r="H8" s="247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21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66">
        <f t="shared" si="0"/>
        <v>0</v>
      </c>
    </row>
    <row r="10" spans="1:15">
      <c r="A10" s="240"/>
      <c r="B10" s="248"/>
      <c r="C10" s="218"/>
      <c r="D10" s="219"/>
      <c r="E10" s="219"/>
      <c r="F10" s="219"/>
      <c r="G10" s="219"/>
      <c r="H10" s="219"/>
      <c r="I10" s="219"/>
      <c r="J10" s="256"/>
      <c r="K10" s="257"/>
      <c r="L10" s="257"/>
      <c r="M10" s="219"/>
      <c r="N10" s="219"/>
      <c r="O10" s="66">
        <f t="shared" si="0"/>
        <v>0</v>
      </c>
    </row>
    <row r="11" spans="1:15">
      <c r="A11" s="240"/>
      <c r="B11" s="4"/>
      <c r="C11" s="216"/>
      <c r="D11" s="220"/>
      <c r="E11" s="220"/>
      <c r="F11" s="220"/>
      <c r="G11" s="220"/>
      <c r="H11" s="220"/>
      <c r="I11" s="220"/>
      <c r="J11" s="258"/>
      <c r="K11" s="259"/>
      <c r="L11" s="259"/>
      <c r="M11" s="220"/>
      <c r="N11" s="220"/>
      <c r="O11" s="66">
        <f t="shared" si="0"/>
        <v>0</v>
      </c>
    </row>
    <row r="12" spans="1:15">
      <c r="A12" s="240"/>
      <c r="B12" s="4"/>
      <c r="C12" s="216"/>
      <c r="D12" s="220"/>
      <c r="E12" s="220"/>
      <c r="F12" s="220"/>
      <c r="G12" s="220"/>
      <c r="H12" s="220"/>
      <c r="I12" s="220"/>
      <c r="J12" s="258"/>
      <c r="K12" s="259"/>
      <c r="L12" s="256"/>
      <c r="M12" s="220"/>
      <c r="N12" s="220"/>
      <c r="O12" s="66">
        <f t="shared" si="0"/>
        <v>0</v>
      </c>
    </row>
    <row r="13" spans="1:15">
      <c r="A13" s="248"/>
      <c r="B13" s="248"/>
      <c r="C13" s="218"/>
      <c r="D13" s="219"/>
      <c r="E13" s="219"/>
      <c r="F13" s="219"/>
      <c r="G13" s="219"/>
      <c r="H13" s="219"/>
      <c r="I13" s="219"/>
      <c r="J13" s="257"/>
      <c r="K13" s="262"/>
      <c r="L13" s="261"/>
      <c r="M13" s="263"/>
      <c r="N13" s="219"/>
      <c r="O13" s="66">
        <f t="shared" si="0"/>
        <v>0</v>
      </c>
    </row>
    <row r="14" spans="1:15">
      <c r="A14" s="253"/>
      <c r="B14" s="253"/>
      <c r="C14" s="254"/>
      <c r="D14" s="255"/>
      <c r="E14" s="255"/>
      <c r="F14" s="255"/>
      <c r="G14" s="255"/>
      <c r="H14" s="255"/>
      <c r="I14" s="255"/>
      <c r="J14" s="260"/>
      <c r="K14" s="261"/>
      <c r="L14" s="38"/>
      <c r="M14" s="261"/>
      <c r="N14" s="255"/>
      <c r="O14" s="66">
        <f t="shared" si="0"/>
        <v>0</v>
      </c>
    </row>
    <row r="15" spans="1:15">
      <c r="A15" s="253"/>
      <c r="B15" s="253"/>
      <c r="C15" s="254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66">
        <f t="shared" si="0"/>
        <v>0</v>
      </c>
    </row>
    <row r="16" spans="1:15">
      <c r="A16" s="253"/>
      <c r="B16" s="253"/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66">
        <f t="shared" si="0"/>
        <v>0</v>
      </c>
    </row>
    <row r="17" spans="1:38" ht="18">
      <c r="A17" s="64" t="s">
        <v>16</v>
      </c>
      <c r="B17" s="89"/>
      <c r="C17" s="65">
        <f>SUM(C6:C13)</f>
        <v>0</v>
      </c>
      <c r="D17" s="65">
        <f>SUM(D6:D13)</f>
        <v>0</v>
      </c>
      <c r="E17" s="65">
        <f>SUM(E6:E13)</f>
        <v>0</v>
      </c>
      <c r="F17" s="65">
        <f>SUM(F6:F13)</f>
        <v>-38651.26</v>
      </c>
      <c r="G17" s="65">
        <f>SUM(G6:G12)</f>
        <v>66425</v>
      </c>
      <c r="H17" s="65">
        <f>SUM(H6:H12)</f>
        <v>0</v>
      </c>
      <c r="I17" s="65">
        <f>SUM(I6:I12)</f>
        <v>0</v>
      </c>
      <c r="J17" s="65">
        <f>SUM(J6:J13)</f>
        <v>0</v>
      </c>
      <c r="K17" s="65">
        <f>SUM(K6:K13)</f>
        <v>0</v>
      </c>
      <c r="L17" s="65">
        <f>SUM(L6:L16)</f>
        <v>0</v>
      </c>
      <c r="M17" s="65">
        <f>SUM(M6:M16)</f>
        <v>0</v>
      </c>
      <c r="N17" s="65">
        <f>SUM(N6:N13)</f>
        <v>0</v>
      </c>
      <c r="O17" s="65">
        <f>SUM(O6:O16)</f>
        <v>27773.739999999998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3</v>
      </c>
      <c r="G25" s="90">
        <f>+Costos!K20</f>
        <v>22.190999999999999</v>
      </c>
      <c r="H25" s="91">
        <f>B25*F25*G25</f>
        <v>3994.3799999999997</v>
      </c>
      <c r="I25" s="82"/>
      <c r="J25" s="90">
        <f>+Costos!K20</f>
        <v>22.190999999999999</v>
      </c>
      <c r="K25" s="91">
        <f>B25*I25*G25</f>
        <v>0</v>
      </c>
      <c r="L25" s="82">
        <v>2</v>
      </c>
      <c r="M25" s="90">
        <f>+Costos!K20</f>
        <v>22.190999999999999</v>
      </c>
      <c r="N25" s="91">
        <f>B25*L25*M25</f>
        <v>2662.92</v>
      </c>
      <c r="O25" s="82">
        <v>1</v>
      </c>
      <c r="P25" s="90">
        <f>+Costos!K20</f>
        <v>22.190999999999999</v>
      </c>
      <c r="Q25" s="91">
        <f>B25*O25*P25</f>
        <v>1331.46</v>
      </c>
      <c r="R25" s="82"/>
      <c r="S25" s="90">
        <f>+Costos!K20</f>
        <v>22.190999999999999</v>
      </c>
      <c r="T25" s="91">
        <f>B25*R25*S25</f>
        <v>0</v>
      </c>
      <c r="U25" s="82">
        <v>2</v>
      </c>
      <c r="V25" s="90">
        <f>+Costos!K20</f>
        <v>22.190999999999999</v>
      </c>
      <c r="W25" s="91">
        <f>B25*U25*V25</f>
        <v>2662.92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>
        <v>4</v>
      </c>
      <c r="AE25" s="90">
        <f>+Costos!K20</f>
        <v>22.190999999999999</v>
      </c>
      <c r="AF25" s="91">
        <f>B25*AD25*AE25</f>
        <v>5325.84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5</v>
      </c>
      <c r="G26" s="90">
        <f>+Costos!K21</f>
        <v>11.549200000000001</v>
      </c>
      <c r="H26" s="91">
        <f>B26*F26*G26</f>
        <v>5543.616</v>
      </c>
      <c r="I26" s="83"/>
      <c r="J26" s="90">
        <f>+Costos!K21</f>
        <v>11.549200000000001</v>
      </c>
      <c r="K26" s="91">
        <f>B26*I26*G26</f>
        <v>0</v>
      </c>
      <c r="L26" s="83">
        <v>2</v>
      </c>
      <c r="M26" s="90">
        <f>+Costos!K21</f>
        <v>11.549200000000001</v>
      </c>
      <c r="N26" s="91">
        <f>B26*L26*M26</f>
        <v>2217.4464000000003</v>
      </c>
      <c r="O26" s="83">
        <v>3</v>
      </c>
      <c r="P26" s="90">
        <f>+Costos!K21</f>
        <v>11.549200000000001</v>
      </c>
      <c r="Q26" s="91">
        <f>B26*O26*P26</f>
        <v>3326.1696000000002</v>
      </c>
      <c r="R26" s="83"/>
      <c r="S26" s="90">
        <f>+Costos!K21</f>
        <v>11.549200000000001</v>
      </c>
      <c r="T26" s="91">
        <f>B26*R26*S26</f>
        <v>0</v>
      </c>
      <c r="U26" s="83">
        <v>2</v>
      </c>
      <c r="V26" s="90">
        <f>+Costos!K21</f>
        <v>11.549200000000001</v>
      </c>
      <c r="W26" s="91">
        <f>B26*U26*V26</f>
        <v>2217.4464000000003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>
        <v>4</v>
      </c>
      <c r="AE26" s="90">
        <f>+Costos!K21</f>
        <v>11.549200000000001</v>
      </c>
      <c r="AF26" s="91">
        <f>B26*AD26*AE26</f>
        <v>4434.8928000000005</v>
      </c>
      <c r="AG26" s="83"/>
      <c r="AH26" s="90">
        <f>+Costos!K21</f>
        <v>11.549200000000001</v>
      </c>
      <c r="AI26" s="91">
        <f>B26*AG26*AH26</f>
        <v>0</v>
      </c>
      <c r="AJ26" s="83">
        <v>1</v>
      </c>
      <c r="AK26" s="90">
        <f>+Costos!K21</f>
        <v>11.549200000000001</v>
      </c>
      <c r="AL26" s="91">
        <f>B26*AJ26*AK26</f>
        <v>1108.7232000000001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5</v>
      </c>
      <c r="G27" s="90">
        <f>+Costos!K22</f>
        <v>13.337999999999999</v>
      </c>
      <c r="H27" s="91">
        <f>B27*F27*G27</f>
        <v>6402.24</v>
      </c>
      <c r="I27" s="83"/>
      <c r="J27" s="90">
        <f>+Costos!K22</f>
        <v>13.337999999999999</v>
      </c>
      <c r="K27" s="91">
        <f>B27*I27*G27</f>
        <v>0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>
        <v>2</v>
      </c>
      <c r="P27" s="90">
        <f>+Costos!K22</f>
        <v>13.337999999999999</v>
      </c>
      <c r="Q27" s="91">
        <f>B27*O27*P27</f>
        <v>2560.8959999999997</v>
      </c>
      <c r="R27" s="83"/>
      <c r="S27" s="90">
        <f>+Costos!K22</f>
        <v>13.337999999999999</v>
      </c>
      <c r="T27" s="91">
        <f>B27*R27*S27</f>
        <v>0</v>
      </c>
      <c r="U27" s="83">
        <v>1</v>
      </c>
      <c r="V27" s="90">
        <f>+Costos!K22</f>
        <v>13.337999999999999</v>
      </c>
      <c r="W27" s="91">
        <f>B27*U27*V27</f>
        <v>1280.4479999999999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>
        <v>2</v>
      </c>
      <c r="AK27" s="90">
        <f>+Costos!K22</f>
        <v>13.337999999999999</v>
      </c>
      <c r="AL27" s="91">
        <f>B27*AJ27*AK27</f>
        <v>2560.8959999999997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15940.235999999999</v>
      </c>
      <c r="I28" s="268"/>
      <c r="J28" s="94"/>
      <c r="K28" s="99">
        <f>SUM(K25:K27)</f>
        <v>0</v>
      </c>
      <c r="L28" s="268"/>
      <c r="M28" s="94"/>
      <c r="N28" s="99">
        <f>SUM(N25:N27)</f>
        <v>7441.2624000000005</v>
      </c>
      <c r="O28" s="268"/>
      <c r="P28" s="94"/>
      <c r="Q28" s="99">
        <f>SUM(Q25:Q27)</f>
        <v>7218.5255999999999</v>
      </c>
      <c r="R28" s="268"/>
      <c r="S28" s="94"/>
      <c r="T28" s="99">
        <f>SUM(T25:T27)</f>
        <v>0</v>
      </c>
      <c r="U28" s="268"/>
      <c r="V28" s="94"/>
      <c r="W28" s="99">
        <f>SUM(W25:W27)</f>
        <v>6160.8144000000011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9760.7328000000016</v>
      </c>
      <c r="AG28" s="268"/>
      <c r="AH28" s="94"/>
      <c r="AI28" s="99">
        <f>SUM(AI25:AI27)</f>
        <v>0</v>
      </c>
      <c r="AJ28" s="268"/>
      <c r="AK28" s="94"/>
      <c r="AL28" s="99">
        <f>SUM(AL25:AL27)</f>
        <v>3669.6192000000001</v>
      </c>
    </row>
    <row r="29" spans="1:38" ht="15" customHeight="1"/>
    <row r="30" spans="1:38" ht="16.5" customHeight="1"/>
    <row r="31" spans="1:38" ht="24" thickBot="1">
      <c r="A31" s="45" t="s">
        <v>258</v>
      </c>
      <c r="D31" s="67"/>
      <c r="E31" s="67"/>
      <c r="F31" s="67"/>
      <c r="G31" s="67"/>
      <c r="H31" s="67"/>
      <c r="I31" s="67"/>
      <c r="J31" s="67"/>
      <c r="K31" s="67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9</v>
      </c>
      <c r="I36" s="100">
        <f>+Costos!G215</f>
        <v>10.5</v>
      </c>
      <c r="J36" s="101">
        <f>I36*H36</f>
        <v>94.5</v>
      </c>
      <c r="K36" s="98">
        <v>1</v>
      </c>
      <c r="L36" s="100">
        <v>10.5</v>
      </c>
      <c r="M36" s="101">
        <f>K36*L36</f>
        <v>10.5</v>
      </c>
      <c r="N36" s="98">
        <v>4</v>
      </c>
      <c r="O36" s="100">
        <v>10.5</v>
      </c>
      <c r="P36" s="101">
        <f>N36*O36</f>
        <v>42</v>
      </c>
      <c r="Q36" s="98"/>
      <c r="R36" s="100">
        <v>10.5</v>
      </c>
      <c r="S36" s="101"/>
      <c r="T36" s="98">
        <v>2</v>
      </c>
      <c r="U36" s="100">
        <v>10.5</v>
      </c>
      <c r="V36" s="101">
        <f>T36*U36</f>
        <v>21</v>
      </c>
      <c r="W36" s="98"/>
      <c r="X36" s="100">
        <v>10.5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>
        <v>1</v>
      </c>
      <c r="I37" s="100">
        <f>+Costos!G216</f>
        <v>21</v>
      </c>
      <c r="J37" s="101">
        <f>H37*I37</f>
        <v>21</v>
      </c>
      <c r="K37" s="98"/>
      <c r="L37" s="100">
        <v>21</v>
      </c>
      <c r="M37" s="101"/>
      <c r="N37" s="98">
        <v>1</v>
      </c>
      <c r="O37" s="100">
        <v>21</v>
      </c>
      <c r="P37" s="101">
        <f>N37*O37</f>
        <v>21</v>
      </c>
      <c r="Q37" s="98"/>
      <c r="R37" s="100">
        <v>21</v>
      </c>
      <c r="S37" s="101"/>
      <c r="T37" s="98">
        <v>2</v>
      </c>
      <c r="U37" s="100">
        <v>21</v>
      </c>
      <c r="V37" s="101">
        <f>T37*U37</f>
        <v>42</v>
      </c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1">B38*C38</f>
        <v>0</v>
      </c>
      <c r="E38" s="98"/>
      <c r="F38" s="100">
        <f>+Costos!G40</f>
        <v>20</v>
      </c>
      <c r="G38" s="101">
        <f t="shared" ref="G38:G72" si="2">E38*F38</f>
        <v>0</v>
      </c>
      <c r="H38" s="98"/>
      <c r="I38" s="100">
        <f>+Costos!G40</f>
        <v>20</v>
      </c>
      <c r="J38" s="101">
        <f t="shared" ref="J38:J72" si="3">H38*I38</f>
        <v>0</v>
      </c>
      <c r="K38" s="98"/>
      <c r="L38" s="100">
        <f>+Costos!G40</f>
        <v>20</v>
      </c>
      <c r="M38" s="101">
        <f t="shared" ref="M38:M72" si="4">K38*L38</f>
        <v>0</v>
      </c>
      <c r="N38" s="98"/>
      <c r="O38" s="100">
        <f>+Costos!G40</f>
        <v>20</v>
      </c>
      <c r="P38" s="101">
        <f t="shared" ref="P38:P72" si="5">N38*O38</f>
        <v>0</v>
      </c>
      <c r="Q38" s="98"/>
      <c r="R38" s="100">
        <f>+Costos!G40</f>
        <v>20</v>
      </c>
      <c r="S38" s="101">
        <f t="shared" ref="S38:S72" si="6">Q38*R38</f>
        <v>0</v>
      </c>
      <c r="T38" s="98"/>
      <c r="U38" s="100">
        <f>+Costos!G40</f>
        <v>20</v>
      </c>
      <c r="V38" s="101">
        <f t="shared" ref="V38:V72" si="7">T38*U38</f>
        <v>0</v>
      </c>
      <c r="W38" s="98"/>
      <c r="X38" s="100">
        <f>+Costos!G40</f>
        <v>20</v>
      </c>
      <c r="Y38" s="101">
        <f t="shared" ref="Y38:Y72" si="8">W38*X38</f>
        <v>0</v>
      </c>
      <c r="Z38" s="98"/>
      <c r="AA38" s="100">
        <f>+Costos!G40</f>
        <v>20</v>
      </c>
      <c r="AB38" s="101">
        <f t="shared" ref="AB38:AB72" si="9">Z38*AA38</f>
        <v>0</v>
      </c>
      <c r="AC38" s="98"/>
      <c r="AD38" s="100">
        <f>+Costos!G40</f>
        <v>20</v>
      </c>
      <c r="AE38" s="101">
        <f t="shared" ref="AE38:AE72" si="10">AC38*AD38</f>
        <v>0</v>
      </c>
      <c r="AF38" s="98"/>
      <c r="AG38" s="100">
        <f>+Costos!G40</f>
        <v>20</v>
      </c>
      <c r="AH38" s="101">
        <f t="shared" ref="AH38:AH72" si="11">AF38*AG38</f>
        <v>0</v>
      </c>
      <c r="AI38" s="98"/>
      <c r="AJ38" s="100">
        <f>+Costos!G40</f>
        <v>20</v>
      </c>
      <c r="AK38" s="101">
        <f t="shared" ref="AK38:AK72" si="12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1"/>
        <v>0</v>
      </c>
      <c r="E39" s="98"/>
      <c r="F39" s="100">
        <f>+Costos!G44</f>
        <v>89.92367999999999</v>
      </c>
      <c r="G39" s="101">
        <f t="shared" si="2"/>
        <v>0</v>
      </c>
      <c r="H39" s="98"/>
      <c r="I39" s="100">
        <f>+Costos!G44</f>
        <v>89.92367999999999</v>
      </c>
      <c r="J39" s="101">
        <f t="shared" si="3"/>
        <v>0</v>
      </c>
      <c r="K39" s="98"/>
      <c r="L39" s="100">
        <f>+Costos!G44</f>
        <v>89.92367999999999</v>
      </c>
      <c r="M39" s="101">
        <f t="shared" si="4"/>
        <v>0</v>
      </c>
      <c r="N39" s="98"/>
      <c r="O39" s="100">
        <f>+Costos!G44</f>
        <v>89.92367999999999</v>
      </c>
      <c r="P39" s="101">
        <f t="shared" si="5"/>
        <v>0</v>
      </c>
      <c r="Q39" s="98"/>
      <c r="R39" s="100">
        <f>+Costos!G44</f>
        <v>89.92367999999999</v>
      </c>
      <c r="S39" s="101">
        <f t="shared" si="6"/>
        <v>0</v>
      </c>
      <c r="T39" s="98"/>
      <c r="U39" s="100">
        <f>+Costos!G44</f>
        <v>89.92367999999999</v>
      </c>
      <c r="V39" s="101">
        <f t="shared" si="7"/>
        <v>0</v>
      </c>
      <c r="W39" s="98"/>
      <c r="X39" s="100">
        <f>+Costos!G44</f>
        <v>89.92367999999999</v>
      </c>
      <c r="Y39" s="101">
        <f t="shared" si="8"/>
        <v>0</v>
      </c>
      <c r="Z39" s="98"/>
      <c r="AA39" s="100">
        <f>+Costos!G44</f>
        <v>89.92367999999999</v>
      </c>
      <c r="AB39" s="101">
        <f t="shared" si="9"/>
        <v>0</v>
      </c>
      <c r="AC39" s="98"/>
      <c r="AD39" s="100">
        <f>+Costos!G44</f>
        <v>89.92367999999999</v>
      </c>
      <c r="AE39" s="101">
        <f t="shared" si="10"/>
        <v>0</v>
      </c>
      <c r="AF39" s="98"/>
      <c r="AG39" s="100">
        <f>+Costos!G44</f>
        <v>89.92367999999999</v>
      </c>
      <c r="AH39" s="101">
        <f t="shared" si="11"/>
        <v>0</v>
      </c>
      <c r="AI39" s="98"/>
      <c r="AJ39" s="100">
        <f>+Costos!G44</f>
        <v>89.92367999999999</v>
      </c>
      <c r="AK39" s="101">
        <f t="shared" si="12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1"/>
        <v>0</v>
      </c>
      <c r="E40" s="98"/>
      <c r="F40" s="100">
        <f>+Costos!G51</f>
        <v>380.00759999999991</v>
      </c>
      <c r="G40" s="101">
        <f t="shared" si="2"/>
        <v>0</v>
      </c>
      <c r="H40" s="98"/>
      <c r="I40" s="100">
        <f>+Costos!G51</f>
        <v>380.00759999999991</v>
      </c>
      <c r="J40" s="101">
        <f t="shared" si="3"/>
        <v>0</v>
      </c>
      <c r="K40" s="98"/>
      <c r="L40" s="100">
        <f>+Costos!G51</f>
        <v>380.00759999999991</v>
      </c>
      <c r="M40" s="101">
        <f t="shared" si="4"/>
        <v>0</v>
      </c>
      <c r="N40" s="98"/>
      <c r="O40" s="100">
        <f>+Costos!G51</f>
        <v>380.00759999999991</v>
      </c>
      <c r="P40" s="101">
        <f t="shared" si="5"/>
        <v>0</v>
      </c>
      <c r="Q40" s="98"/>
      <c r="R40" s="100">
        <f>+Costos!G51</f>
        <v>380.00759999999991</v>
      </c>
      <c r="S40" s="101">
        <f t="shared" si="6"/>
        <v>0</v>
      </c>
      <c r="T40" s="98"/>
      <c r="U40" s="100">
        <f>+Costos!G51</f>
        <v>380.00759999999991</v>
      </c>
      <c r="V40" s="101">
        <f t="shared" si="7"/>
        <v>0</v>
      </c>
      <c r="W40" s="98"/>
      <c r="X40" s="100">
        <f>+Costos!G51</f>
        <v>380.00759999999991</v>
      </c>
      <c r="Y40" s="101">
        <f t="shared" si="8"/>
        <v>0</v>
      </c>
      <c r="Z40" s="98"/>
      <c r="AA40" s="100">
        <f>+Costos!G51</f>
        <v>380.00759999999991</v>
      </c>
      <c r="AB40" s="101">
        <f t="shared" si="9"/>
        <v>0</v>
      </c>
      <c r="AC40" s="98"/>
      <c r="AD40" s="100">
        <f>+Costos!G51</f>
        <v>380.00759999999991</v>
      </c>
      <c r="AE40" s="101">
        <f t="shared" si="10"/>
        <v>0</v>
      </c>
      <c r="AF40" s="98"/>
      <c r="AG40" s="100">
        <f>+Costos!G51</f>
        <v>380.00759999999991</v>
      </c>
      <c r="AH40" s="101">
        <f t="shared" si="11"/>
        <v>0</v>
      </c>
      <c r="AI40" s="98">
        <v>1</v>
      </c>
      <c r="AJ40" s="100">
        <f>+Costos!G51</f>
        <v>380.00759999999991</v>
      </c>
      <c r="AK40" s="101">
        <f t="shared" si="12"/>
        <v>380.00759999999991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1"/>
        <v>0</v>
      </c>
      <c r="E41" s="98"/>
      <c r="F41" s="100">
        <f>+Costos!G55</f>
        <v>345.79999999999995</v>
      </c>
      <c r="G41" s="101">
        <f t="shared" si="2"/>
        <v>0</v>
      </c>
      <c r="H41" s="98"/>
      <c r="I41" s="100">
        <f>+Costos!G55</f>
        <v>345.79999999999995</v>
      </c>
      <c r="J41" s="101">
        <f t="shared" si="3"/>
        <v>0</v>
      </c>
      <c r="K41" s="98"/>
      <c r="L41" s="100">
        <f>+Costos!G55</f>
        <v>345.79999999999995</v>
      </c>
      <c r="M41" s="101">
        <f t="shared" si="4"/>
        <v>0</v>
      </c>
      <c r="N41" s="98"/>
      <c r="O41" s="100">
        <f>+Costos!G55</f>
        <v>345.79999999999995</v>
      </c>
      <c r="P41" s="101">
        <f t="shared" si="5"/>
        <v>0</v>
      </c>
      <c r="Q41" s="98"/>
      <c r="R41" s="100">
        <f>+Costos!G55</f>
        <v>345.79999999999995</v>
      </c>
      <c r="S41" s="101">
        <f t="shared" si="6"/>
        <v>0</v>
      </c>
      <c r="T41" s="98"/>
      <c r="U41" s="100">
        <f>+Costos!G55</f>
        <v>345.79999999999995</v>
      </c>
      <c r="V41" s="101">
        <f t="shared" si="7"/>
        <v>0</v>
      </c>
      <c r="W41" s="98"/>
      <c r="X41" s="100">
        <f>+Costos!G55</f>
        <v>345.79999999999995</v>
      </c>
      <c r="Y41" s="101">
        <f t="shared" si="8"/>
        <v>0</v>
      </c>
      <c r="Z41" s="98"/>
      <c r="AA41" s="100">
        <f>+Costos!G55</f>
        <v>345.79999999999995</v>
      </c>
      <c r="AB41" s="101">
        <f t="shared" si="9"/>
        <v>0</v>
      </c>
      <c r="AC41" s="98"/>
      <c r="AD41" s="100">
        <f>+Costos!G55</f>
        <v>345.79999999999995</v>
      </c>
      <c r="AE41" s="101">
        <f t="shared" si="10"/>
        <v>0</v>
      </c>
      <c r="AF41" s="98"/>
      <c r="AG41" s="100">
        <f>+Costos!G55</f>
        <v>345.79999999999995</v>
      </c>
      <c r="AH41" s="101">
        <f t="shared" si="11"/>
        <v>0</v>
      </c>
      <c r="AI41" s="98"/>
      <c r="AJ41" s="100">
        <f>+Costos!G55</f>
        <v>345.79999999999995</v>
      </c>
      <c r="AK41" s="101">
        <f t="shared" si="12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1"/>
        <v>0</v>
      </c>
      <c r="E42" s="98"/>
      <c r="F42" s="100">
        <f>+Costos!G59</f>
        <v>472.49999999999994</v>
      </c>
      <c r="G42" s="101">
        <f t="shared" si="2"/>
        <v>0</v>
      </c>
      <c r="H42" s="98"/>
      <c r="I42" s="100">
        <f>+Costos!G59</f>
        <v>472.49999999999994</v>
      </c>
      <c r="J42" s="101">
        <f t="shared" si="3"/>
        <v>0</v>
      </c>
      <c r="K42" s="98"/>
      <c r="L42" s="100">
        <f>+Costos!G59</f>
        <v>472.49999999999994</v>
      </c>
      <c r="M42" s="101">
        <f t="shared" si="4"/>
        <v>0</v>
      </c>
      <c r="N42" s="98"/>
      <c r="O42" s="100">
        <f>+Costos!G59</f>
        <v>472.49999999999994</v>
      </c>
      <c r="P42" s="101">
        <f t="shared" si="5"/>
        <v>0</v>
      </c>
      <c r="Q42" s="98"/>
      <c r="R42" s="100">
        <f>+Costos!G59</f>
        <v>472.49999999999994</v>
      </c>
      <c r="S42" s="101">
        <f t="shared" si="6"/>
        <v>0</v>
      </c>
      <c r="T42" s="98"/>
      <c r="U42" s="100">
        <f>+Costos!G59</f>
        <v>472.49999999999994</v>
      </c>
      <c r="V42" s="101">
        <f t="shared" si="7"/>
        <v>0</v>
      </c>
      <c r="W42" s="98">
        <v>1</v>
      </c>
      <c r="X42" s="100">
        <f>+Costos!G59</f>
        <v>472.49999999999994</v>
      </c>
      <c r="Y42" s="101">
        <f t="shared" si="8"/>
        <v>472.49999999999994</v>
      </c>
      <c r="Z42" s="98"/>
      <c r="AA42" s="100">
        <f>+Costos!G59</f>
        <v>472.49999999999994</v>
      </c>
      <c r="AB42" s="101">
        <f t="shared" si="9"/>
        <v>0</v>
      </c>
      <c r="AC42" s="98"/>
      <c r="AD42" s="100">
        <f>+Costos!G59</f>
        <v>472.49999999999994</v>
      </c>
      <c r="AE42" s="101">
        <f t="shared" si="10"/>
        <v>0</v>
      </c>
      <c r="AF42" s="98"/>
      <c r="AG42" s="100">
        <f>+Costos!G59</f>
        <v>472.49999999999994</v>
      </c>
      <c r="AH42" s="101">
        <f t="shared" si="11"/>
        <v>0</v>
      </c>
      <c r="AI42" s="98"/>
      <c r="AJ42" s="100">
        <f>+Costos!G59</f>
        <v>472.49999999999994</v>
      </c>
      <c r="AK42" s="101">
        <f t="shared" si="12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1"/>
        <v>0</v>
      </c>
      <c r="E43" s="98"/>
      <c r="F43" s="100">
        <f>+Costos!G60</f>
        <v>944.99999999999989</v>
      </c>
      <c r="G43" s="101">
        <f t="shared" si="2"/>
        <v>0</v>
      </c>
      <c r="H43" s="98"/>
      <c r="I43" s="100">
        <f>+Costos!G60</f>
        <v>944.99999999999989</v>
      </c>
      <c r="J43" s="101">
        <f t="shared" si="3"/>
        <v>0</v>
      </c>
      <c r="K43" s="98"/>
      <c r="L43" s="100">
        <f>+Costos!G60</f>
        <v>944.99999999999989</v>
      </c>
      <c r="M43" s="101">
        <f t="shared" si="4"/>
        <v>0</v>
      </c>
      <c r="N43" s="98"/>
      <c r="O43" s="100">
        <f>+Costos!G60</f>
        <v>944.99999999999989</v>
      </c>
      <c r="P43" s="101">
        <f t="shared" si="5"/>
        <v>0</v>
      </c>
      <c r="Q43" s="98"/>
      <c r="R43" s="100">
        <f>+Costos!G60</f>
        <v>944.99999999999989</v>
      </c>
      <c r="S43" s="101">
        <f t="shared" si="6"/>
        <v>0</v>
      </c>
      <c r="T43" s="98"/>
      <c r="U43" s="100">
        <f>+Costos!G60</f>
        <v>944.99999999999989</v>
      </c>
      <c r="V43" s="101">
        <f t="shared" si="7"/>
        <v>0</v>
      </c>
      <c r="W43" s="98"/>
      <c r="X43" s="100">
        <f>+Costos!G60</f>
        <v>944.99999999999989</v>
      </c>
      <c r="Y43" s="101">
        <f t="shared" si="8"/>
        <v>0</v>
      </c>
      <c r="Z43" s="98"/>
      <c r="AA43" s="100">
        <f>+Costos!G60</f>
        <v>944.99999999999989</v>
      </c>
      <c r="AB43" s="101">
        <f t="shared" si="9"/>
        <v>0</v>
      </c>
      <c r="AC43" s="98"/>
      <c r="AD43" s="100">
        <f>+Costos!G60</f>
        <v>944.99999999999989</v>
      </c>
      <c r="AE43" s="101">
        <f t="shared" si="10"/>
        <v>0</v>
      </c>
      <c r="AF43" s="98"/>
      <c r="AG43" s="100">
        <f>+Costos!G60</f>
        <v>944.99999999999989</v>
      </c>
      <c r="AH43" s="101">
        <f t="shared" si="11"/>
        <v>0</v>
      </c>
      <c r="AI43" s="98"/>
      <c r="AJ43" s="100">
        <f>+Costos!G60</f>
        <v>944.99999999999989</v>
      </c>
      <c r="AK43" s="101">
        <f t="shared" si="12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1"/>
        <v>0</v>
      </c>
      <c r="E44" s="98"/>
      <c r="F44" s="100">
        <f>+Costos!G65</f>
        <v>538.29999999999995</v>
      </c>
      <c r="G44" s="101">
        <f t="shared" si="2"/>
        <v>0</v>
      </c>
      <c r="H44" s="98"/>
      <c r="I44" s="100">
        <f>+Costos!G65</f>
        <v>538.29999999999995</v>
      </c>
      <c r="J44" s="101">
        <f t="shared" si="3"/>
        <v>0</v>
      </c>
      <c r="K44" s="98"/>
      <c r="L44" s="100">
        <f>+Costos!G65</f>
        <v>538.29999999999995</v>
      </c>
      <c r="M44" s="101">
        <f t="shared" si="4"/>
        <v>0</v>
      </c>
      <c r="N44" s="98"/>
      <c r="O44" s="100">
        <f>+Costos!G65</f>
        <v>538.29999999999995</v>
      </c>
      <c r="P44" s="101">
        <f t="shared" si="5"/>
        <v>0</v>
      </c>
      <c r="Q44" s="98"/>
      <c r="R44" s="100">
        <f>+Costos!G65</f>
        <v>538.29999999999995</v>
      </c>
      <c r="S44" s="101">
        <f t="shared" si="6"/>
        <v>0</v>
      </c>
      <c r="T44" s="98"/>
      <c r="U44" s="100">
        <f>+Costos!G65</f>
        <v>538.29999999999995</v>
      </c>
      <c r="V44" s="101">
        <f t="shared" si="7"/>
        <v>0</v>
      </c>
      <c r="W44" s="98"/>
      <c r="X44" s="100">
        <f>+Costos!G65</f>
        <v>538.29999999999995</v>
      </c>
      <c r="Y44" s="101">
        <f t="shared" si="8"/>
        <v>0</v>
      </c>
      <c r="Z44" s="98"/>
      <c r="AA44" s="100">
        <f>+Costos!G65</f>
        <v>538.29999999999995</v>
      </c>
      <c r="AB44" s="101">
        <f t="shared" si="9"/>
        <v>0</v>
      </c>
      <c r="AC44" s="98"/>
      <c r="AD44" s="100">
        <f>+Costos!G65</f>
        <v>538.29999999999995</v>
      </c>
      <c r="AE44" s="101">
        <f t="shared" si="10"/>
        <v>0</v>
      </c>
      <c r="AF44" s="98"/>
      <c r="AG44" s="100">
        <f>+Costos!G65</f>
        <v>538.29999999999995</v>
      </c>
      <c r="AH44" s="101">
        <f t="shared" si="11"/>
        <v>0</v>
      </c>
      <c r="AI44" s="98"/>
      <c r="AJ44" s="100">
        <f>+Costos!G65</f>
        <v>538.29999999999995</v>
      </c>
      <c r="AK44" s="101">
        <f t="shared" si="12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1"/>
        <v>0</v>
      </c>
      <c r="E45" s="98"/>
      <c r="F45" s="100">
        <f>+Costos!G66</f>
        <v>1076.5999999999999</v>
      </c>
      <c r="G45" s="101">
        <f t="shared" si="2"/>
        <v>0</v>
      </c>
      <c r="H45" s="98"/>
      <c r="I45" s="100">
        <f>+Costos!G66</f>
        <v>1076.5999999999999</v>
      </c>
      <c r="J45" s="101">
        <f t="shared" si="3"/>
        <v>0</v>
      </c>
      <c r="K45" s="98"/>
      <c r="L45" s="100">
        <f>+Costos!G66</f>
        <v>1076.5999999999999</v>
      </c>
      <c r="M45" s="101">
        <f t="shared" si="4"/>
        <v>0</v>
      </c>
      <c r="N45" s="98"/>
      <c r="O45" s="100">
        <f>+Costos!G66</f>
        <v>1076.5999999999999</v>
      </c>
      <c r="P45" s="101">
        <f t="shared" si="5"/>
        <v>0</v>
      </c>
      <c r="Q45" s="98"/>
      <c r="R45" s="100">
        <f>+Costos!G66</f>
        <v>1076.5999999999999</v>
      </c>
      <c r="S45" s="101">
        <f t="shared" si="6"/>
        <v>0</v>
      </c>
      <c r="T45" s="98"/>
      <c r="U45" s="100">
        <f>+Costos!G66</f>
        <v>1076.5999999999999</v>
      </c>
      <c r="V45" s="101">
        <f t="shared" si="7"/>
        <v>0</v>
      </c>
      <c r="W45" s="98"/>
      <c r="X45" s="100">
        <f>+Costos!G66</f>
        <v>1076.5999999999999</v>
      </c>
      <c r="Y45" s="101">
        <f t="shared" si="8"/>
        <v>0</v>
      </c>
      <c r="Z45" s="98"/>
      <c r="AA45" s="100">
        <f>+Costos!G66</f>
        <v>1076.5999999999999</v>
      </c>
      <c r="AB45" s="101">
        <f t="shared" si="9"/>
        <v>0</v>
      </c>
      <c r="AC45" s="98"/>
      <c r="AD45" s="100">
        <f>+Costos!G66</f>
        <v>1076.5999999999999</v>
      </c>
      <c r="AE45" s="101">
        <f t="shared" si="10"/>
        <v>0</v>
      </c>
      <c r="AF45" s="98"/>
      <c r="AG45" s="100">
        <f>+Costos!G66</f>
        <v>1076.5999999999999</v>
      </c>
      <c r="AH45" s="101">
        <f t="shared" si="11"/>
        <v>0</v>
      </c>
      <c r="AI45" s="98"/>
      <c r="AJ45" s="100">
        <f>+Costos!G66</f>
        <v>1076.5999999999999</v>
      </c>
      <c r="AK45" s="101">
        <f t="shared" si="12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1"/>
        <v>0</v>
      </c>
      <c r="E46" s="98"/>
      <c r="F46" s="100">
        <f>+Costos!G70</f>
        <v>2707.2878000000001</v>
      </c>
      <c r="G46" s="101">
        <f t="shared" si="2"/>
        <v>0</v>
      </c>
      <c r="H46" s="98"/>
      <c r="I46" s="100">
        <f>+Costos!G70</f>
        <v>2707.2878000000001</v>
      </c>
      <c r="J46" s="101">
        <f t="shared" si="3"/>
        <v>0</v>
      </c>
      <c r="K46" s="98">
        <v>1</v>
      </c>
      <c r="L46" s="100">
        <f>+Costos!G70</f>
        <v>2707.2878000000001</v>
      </c>
      <c r="M46" s="101">
        <f t="shared" si="4"/>
        <v>2707.2878000000001</v>
      </c>
      <c r="N46" s="98"/>
      <c r="O46" s="100">
        <f>+Costos!G70</f>
        <v>2707.2878000000001</v>
      </c>
      <c r="P46" s="101">
        <f t="shared" si="5"/>
        <v>0</v>
      </c>
      <c r="Q46" s="98"/>
      <c r="R46" s="100">
        <f>+Costos!G70</f>
        <v>2707.2878000000001</v>
      </c>
      <c r="S46" s="101">
        <f t="shared" si="6"/>
        <v>0</v>
      </c>
      <c r="T46" s="98"/>
      <c r="U46" s="100">
        <f>+Costos!G70</f>
        <v>2707.2878000000001</v>
      </c>
      <c r="V46" s="101">
        <f t="shared" si="7"/>
        <v>0</v>
      </c>
      <c r="W46" s="98"/>
      <c r="X46" s="100">
        <f>+Costos!G70</f>
        <v>2707.2878000000001</v>
      </c>
      <c r="Y46" s="101">
        <f t="shared" si="8"/>
        <v>0</v>
      </c>
      <c r="Z46" s="98"/>
      <c r="AA46" s="100">
        <f>+Costos!G70</f>
        <v>2707.2878000000001</v>
      </c>
      <c r="AB46" s="101">
        <f t="shared" si="9"/>
        <v>0</v>
      </c>
      <c r="AC46" s="98"/>
      <c r="AD46" s="100">
        <f>+Costos!G70</f>
        <v>2707.2878000000001</v>
      </c>
      <c r="AE46" s="101">
        <f t="shared" si="10"/>
        <v>0</v>
      </c>
      <c r="AF46" s="98"/>
      <c r="AG46" s="100">
        <f>+Costos!G70</f>
        <v>2707.2878000000001</v>
      </c>
      <c r="AH46" s="101">
        <f t="shared" si="11"/>
        <v>0</v>
      </c>
      <c r="AI46" s="98"/>
      <c r="AJ46" s="100">
        <f>+Costos!G70</f>
        <v>2707.2878000000001</v>
      </c>
      <c r="AK46" s="101">
        <f t="shared" si="12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1"/>
        <v>0</v>
      </c>
      <c r="E47" s="98">
        <v>1</v>
      </c>
      <c r="F47" s="100">
        <f>+Costos!G78</f>
        <v>1341.5955874999997</v>
      </c>
      <c r="G47" s="101">
        <f t="shared" si="2"/>
        <v>1341.5955874999997</v>
      </c>
      <c r="H47" s="98">
        <v>5</v>
      </c>
      <c r="I47" s="100">
        <f>+Costos!G78</f>
        <v>1341.5955874999997</v>
      </c>
      <c r="J47" s="101">
        <f t="shared" si="3"/>
        <v>6707.9779374999989</v>
      </c>
      <c r="K47" s="98">
        <v>1</v>
      </c>
      <c r="L47" s="100">
        <f>+Costos!G78</f>
        <v>1341.5955874999997</v>
      </c>
      <c r="M47" s="101">
        <f t="shared" si="4"/>
        <v>1341.5955874999997</v>
      </c>
      <c r="N47" s="98"/>
      <c r="O47" s="100">
        <f>+Costos!G78</f>
        <v>1341.5955874999997</v>
      </c>
      <c r="P47" s="101">
        <f t="shared" si="5"/>
        <v>0</v>
      </c>
      <c r="Q47" s="98"/>
      <c r="R47" s="100">
        <f>+Costos!G78</f>
        <v>1341.5955874999997</v>
      </c>
      <c r="S47" s="101">
        <f t="shared" si="6"/>
        <v>0</v>
      </c>
      <c r="T47" s="98">
        <v>1</v>
      </c>
      <c r="U47" s="100">
        <f>+Costos!G78</f>
        <v>1341.5955874999997</v>
      </c>
      <c r="V47" s="101">
        <f t="shared" si="7"/>
        <v>1341.5955874999997</v>
      </c>
      <c r="W47" s="98">
        <v>1</v>
      </c>
      <c r="X47" s="100">
        <f>+Costos!G78</f>
        <v>1341.5955874999997</v>
      </c>
      <c r="Y47" s="101">
        <f t="shared" si="8"/>
        <v>1341.5955874999997</v>
      </c>
      <c r="Z47" s="98">
        <v>1</v>
      </c>
      <c r="AA47" s="100">
        <f>+Costos!G78</f>
        <v>1341.5955874999997</v>
      </c>
      <c r="AB47" s="101">
        <f t="shared" si="9"/>
        <v>1341.5955874999997</v>
      </c>
      <c r="AC47" s="98">
        <v>1</v>
      </c>
      <c r="AD47" s="100">
        <f>+Costos!G78</f>
        <v>1341.5955874999997</v>
      </c>
      <c r="AE47" s="101">
        <f t="shared" si="10"/>
        <v>1341.5955874999997</v>
      </c>
      <c r="AF47" s="98"/>
      <c r="AG47" s="100">
        <f>+Costos!G78</f>
        <v>1341.5955874999997</v>
      </c>
      <c r="AH47" s="101">
        <f t="shared" si="11"/>
        <v>0</v>
      </c>
      <c r="AI47" s="98"/>
      <c r="AJ47" s="100">
        <f>+Costos!G78</f>
        <v>1341.5955874999997</v>
      </c>
      <c r="AK47" s="101">
        <f t="shared" si="12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1"/>
        <v>0</v>
      </c>
      <c r="E48" s="98"/>
      <c r="F48" s="100">
        <f>+Costos!G79</f>
        <v>2683.1911749999995</v>
      </c>
      <c r="G48" s="101">
        <f t="shared" si="2"/>
        <v>0</v>
      </c>
      <c r="H48" s="98">
        <v>1</v>
      </c>
      <c r="I48" s="100">
        <f>+Costos!G79</f>
        <v>2683.1911749999995</v>
      </c>
      <c r="J48" s="101">
        <f t="shared" si="3"/>
        <v>2683.1911749999995</v>
      </c>
      <c r="K48" s="98"/>
      <c r="L48" s="100">
        <f>+Costos!G79</f>
        <v>2683.1911749999995</v>
      </c>
      <c r="M48" s="101">
        <f t="shared" si="4"/>
        <v>0</v>
      </c>
      <c r="N48" s="98"/>
      <c r="O48" s="100">
        <f>+Costos!G79</f>
        <v>2683.1911749999995</v>
      </c>
      <c r="P48" s="101">
        <f t="shared" si="5"/>
        <v>0</v>
      </c>
      <c r="Q48" s="98"/>
      <c r="R48" s="100">
        <f>+Costos!G79</f>
        <v>2683.1911749999995</v>
      </c>
      <c r="S48" s="101">
        <f t="shared" si="6"/>
        <v>0</v>
      </c>
      <c r="T48" s="98"/>
      <c r="U48" s="100">
        <f>+Costos!G79</f>
        <v>2683.1911749999995</v>
      </c>
      <c r="V48" s="101">
        <f t="shared" si="7"/>
        <v>0</v>
      </c>
      <c r="W48" s="98"/>
      <c r="X48" s="100">
        <f>+Costos!G79</f>
        <v>2683.1911749999995</v>
      </c>
      <c r="Y48" s="101">
        <f t="shared" si="8"/>
        <v>0</v>
      </c>
      <c r="Z48" s="98"/>
      <c r="AA48" s="100">
        <f>+Costos!G79</f>
        <v>2683.1911749999995</v>
      </c>
      <c r="AB48" s="101">
        <f t="shared" si="9"/>
        <v>0</v>
      </c>
      <c r="AC48" s="98"/>
      <c r="AD48" s="100">
        <f>+Costos!G79</f>
        <v>2683.1911749999995</v>
      </c>
      <c r="AE48" s="101">
        <f t="shared" si="10"/>
        <v>0</v>
      </c>
      <c r="AF48" s="98"/>
      <c r="AG48" s="100">
        <f>+Costos!G79</f>
        <v>2683.1911749999995</v>
      </c>
      <c r="AH48" s="101">
        <f t="shared" si="11"/>
        <v>0</v>
      </c>
      <c r="AI48" s="98"/>
      <c r="AJ48" s="100">
        <f>+Costos!G79</f>
        <v>2683.1911749999995</v>
      </c>
      <c r="AK48" s="101">
        <f t="shared" si="12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1"/>
        <v>0</v>
      </c>
      <c r="E49" s="98"/>
      <c r="F49" s="100">
        <f>+Costos!G80</f>
        <v>5366.382349999999</v>
      </c>
      <c r="G49" s="101">
        <f t="shared" si="2"/>
        <v>0</v>
      </c>
      <c r="H49" s="98"/>
      <c r="I49" s="100">
        <f>+Costos!G80</f>
        <v>5366.382349999999</v>
      </c>
      <c r="J49" s="101">
        <f t="shared" si="3"/>
        <v>0</v>
      </c>
      <c r="K49" s="98"/>
      <c r="L49" s="100">
        <f>+Costos!G80</f>
        <v>5366.382349999999</v>
      </c>
      <c r="M49" s="101">
        <f t="shared" si="4"/>
        <v>0</v>
      </c>
      <c r="N49" s="98"/>
      <c r="O49" s="100">
        <f>+Costos!G80</f>
        <v>5366.382349999999</v>
      </c>
      <c r="P49" s="101">
        <f t="shared" si="5"/>
        <v>0</v>
      </c>
      <c r="Q49" s="98"/>
      <c r="R49" s="100">
        <f>+Costos!G80</f>
        <v>5366.382349999999</v>
      </c>
      <c r="S49" s="101">
        <f t="shared" si="6"/>
        <v>0</v>
      </c>
      <c r="T49" s="98"/>
      <c r="U49" s="100">
        <f>+Costos!G80</f>
        <v>5366.382349999999</v>
      </c>
      <c r="V49" s="101">
        <f t="shared" si="7"/>
        <v>0</v>
      </c>
      <c r="W49" s="98"/>
      <c r="X49" s="100">
        <f>+Costos!G80</f>
        <v>5366.382349999999</v>
      </c>
      <c r="Y49" s="101">
        <f t="shared" si="8"/>
        <v>0</v>
      </c>
      <c r="Z49" s="98"/>
      <c r="AA49" s="100">
        <f>+Costos!G80</f>
        <v>5366.382349999999</v>
      </c>
      <c r="AB49" s="101">
        <f t="shared" si="9"/>
        <v>0</v>
      </c>
      <c r="AC49" s="98"/>
      <c r="AD49" s="100">
        <f>+Costos!G80</f>
        <v>5366.382349999999</v>
      </c>
      <c r="AE49" s="101">
        <f t="shared" si="10"/>
        <v>0</v>
      </c>
      <c r="AF49" s="98"/>
      <c r="AG49" s="100">
        <f>+Costos!G80</f>
        <v>5366.382349999999</v>
      </c>
      <c r="AH49" s="101">
        <f t="shared" si="11"/>
        <v>0</v>
      </c>
      <c r="AI49" s="98"/>
      <c r="AJ49" s="100">
        <f>+Costos!G80</f>
        <v>5366.382349999999</v>
      </c>
      <c r="AK49" s="101">
        <f t="shared" si="12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1"/>
        <v>0</v>
      </c>
      <c r="E50" s="98"/>
      <c r="F50" s="100">
        <f>+Costos!G87</f>
        <v>752.55882333333329</v>
      </c>
      <c r="G50" s="101">
        <f t="shared" si="2"/>
        <v>0</v>
      </c>
      <c r="H50" s="98"/>
      <c r="I50" s="100">
        <f>+Costos!G87</f>
        <v>752.55882333333329</v>
      </c>
      <c r="J50" s="101">
        <f t="shared" si="3"/>
        <v>0</v>
      </c>
      <c r="K50" s="98"/>
      <c r="L50" s="100">
        <f>+Costos!G87</f>
        <v>752.55882333333329</v>
      </c>
      <c r="M50" s="101">
        <f t="shared" si="4"/>
        <v>0</v>
      </c>
      <c r="N50" s="98"/>
      <c r="O50" s="100">
        <f>+Costos!G87</f>
        <v>752.55882333333329</v>
      </c>
      <c r="P50" s="101">
        <f t="shared" si="5"/>
        <v>0</v>
      </c>
      <c r="Q50" s="98"/>
      <c r="R50" s="100">
        <f>+Costos!G87</f>
        <v>752.55882333333329</v>
      </c>
      <c r="S50" s="101">
        <f t="shared" si="6"/>
        <v>0</v>
      </c>
      <c r="T50" s="98"/>
      <c r="U50" s="100">
        <f>+Costos!G87</f>
        <v>752.55882333333329</v>
      </c>
      <c r="V50" s="101">
        <f t="shared" si="7"/>
        <v>0</v>
      </c>
      <c r="W50" s="98"/>
      <c r="X50" s="100">
        <f>+Costos!G87</f>
        <v>752.55882333333329</v>
      </c>
      <c r="Y50" s="101">
        <f t="shared" si="8"/>
        <v>0</v>
      </c>
      <c r="Z50" s="98"/>
      <c r="AA50" s="100">
        <f>+Costos!G87</f>
        <v>752.55882333333329</v>
      </c>
      <c r="AB50" s="101">
        <f t="shared" si="9"/>
        <v>0</v>
      </c>
      <c r="AC50" s="98"/>
      <c r="AD50" s="100">
        <f>+Costos!G87</f>
        <v>752.55882333333329</v>
      </c>
      <c r="AE50" s="101">
        <f t="shared" si="10"/>
        <v>0</v>
      </c>
      <c r="AF50" s="98"/>
      <c r="AG50" s="100">
        <f>+Costos!G87</f>
        <v>752.55882333333329</v>
      </c>
      <c r="AH50" s="101">
        <f t="shared" si="11"/>
        <v>0</v>
      </c>
      <c r="AI50" s="98"/>
      <c r="AJ50" s="100">
        <f>+Costos!G87</f>
        <v>752.55882333333329</v>
      </c>
      <c r="AK50" s="101">
        <f t="shared" si="12"/>
        <v>0</v>
      </c>
    </row>
    <row r="51" spans="1:37" ht="15.75">
      <c r="A51" s="9" t="s">
        <v>248</v>
      </c>
      <c r="B51" s="98">
        <v>2</v>
      </c>
      <c r="C51" s="100">
        <f>+Costos!G97</f>
        <v>801.55882333333329</v>
      </c>
      <c r="D51" s="101">
        <f t="shared" si="1"/>
        <v>1603.1176466666666</v>
      </c>
      <c r="E51" s="98"/>
      <c r="F51" s="100">
        <f>+Costos!G97</f>
        <v>801.55882333333329</v>
      </c>
      <c r="G51" s="101">
        <f t="shared" si="2"/>
        <v>0</v>
      </c>
      <c r="H51" s="98"/>
      <c r="I51" s="100">
        <f>+Costos!G97</f>
        <v>801.55882333333329</v>
      </c>
      <c r="J51" s="101">
        <f t="shared" si="3"/>
        <v>0</v>
      </c>
      <c r="K51" s="98"/>
      <c r="L51" s="100">
        <f>+Costos!G97</f>
        <v>801.55882333333329</v>
      </c>
      <c r="M51" s="101">
        <f t="shared" si="4"/>
        <v>0</v>
      </c>
      <c r="N51" s="98"/>
      <c r="O51" s="100">
        <f>+Costos!G97</f>
        <v>801.55882333333329</v>
      </c>
      <c r="P51" s="101">
        <f t="shared" si="5"/>
        <v>0</v>
      </c>
      <c r="Q51" s="98"/>
      <c r="R51" s="100">
        <f>+Costos!G97</f>
        <v>801.55882333333329</v>
      </c>
      <c r="S51" s="101">
        <f t="shared" si="6"/>
        <v>0</v>
      </c>
      <c r="T51" s="98"/>
      <c r="U51" s="100">
        <f>+Costos!G97</f>
        <v>801.55882333333329</v>
      </c>
      <c r="V51" s="101">
        <f t="shared" si="7"/>
        <v>0</v>
      </c>
      <c r="W51" s="98"/>
      <c r="X51" s="100">
        <f>+Costos!G97</f>
        <v>801.55882333333329</v>
      </c>
      <c r="Y51" s="101">
        <f t="shared" si="8"/>
        <v>0</v>
      </c>
      <c r="Z51" s="98"/>
      <c r="AA51" s="100">
        <f>+Costos!G97</f>
        <v>801.55882333333329</v>
      </c>
      <c r="AB51" s="101">
        <f t="shared" si="9"/>
        <v>0</v>
      </c>
      <c r="AC51" s="98"/>
      <c r="AD51" s="100">
        <f>+Costos!G97</f>
        <v>801.55882333333329</v>
      </c>
      <c r="AE51" s="101">
        <f t="shared" si="10"/>
        <v>0</v>
      </c>
      <c r="AF51" s="98"/>
      <c r="AG51" s="100">
        <f>+Costos!G97</f>
        <v>801.55882333333329</v>
      </c>
      <c r="AH51" s="101">
        <f t="shared" si="11"/>
        <v>0</v>
      </c>
      <c r="AI51" s="98"/>
      <c r="AJ51" s="100">
        <f>+Costos!G97</f>
        <v>801.55882333333329</v>
      </c>
      <c r="AK51" s="101">
        <f t="shared" si="12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1"/>
        <v>0</v>
      </c>
      <c r="E52" s="98"/>
      <c r="F52" s="100">
        <f>+Costos!G108</f>
        <v>935.51217666666662</v>
      </c>
      <c r="G52" s="101">
        <f t="shared" si="2"/>
        <v>0</v>
      </c>
      <c r="H52" s="98">
        <v>4</v>
      </c>
      <c r="I52" s="100">
        <f>+Costos!G108</f>
        <v>935.51217666666662</v>
      </c>
      <c r="J52" s="101">
        <f t="shared" si="3"/>
        <v>3742.0487066666665</v>
      </c>
      <c r="K52" s="98">
        <v>5</v>
      </c>
      <c r="L52" s="100">
        <f>+Costos!G108</f>
        <v>935.51217666666662</v>
      </c>
      <c r="M52" s="101">
        <f t="shared" si="4"/>
        <v>4677.5608833333335</v>
      </c>
      <c r="N52" s="98">
        <v>1</v>
      </c>
      <c r="O52" s="100">
        <f>+Costos!G108</f>
        <v>935.51217666666662</v>
      </c>
      <c r="P52" s="101">
        <f t="shared" si="5"/>
        <v>935.51217666666662</v>
      </c>
      <c r="Q52" s="98"/>
      <c r="R52" s="100">
        <f>+Costos!G108</f>
        <v>935.51217666666662</v>
      </c>
      <c r="S52" s="101">
        <f t="shared" si="6"/>
        <v>0</v>
      </c>
      <c r="T52" s="98">
        <v>2</v>
      </c>
      <c r="U52" s="100">
        <f>+Costos!G108</f>
        <v>935.51217666666662</v>
      </c>
      <c r="V52" s="101">
        <f t="shared" si="7"/>
        <v>1871.0243533333332</v>
      </c>
      <c r="W52" s="98"/>
      <c r="X52" s="100">
        <f>+Costos!G108</f>
        <v>935.51217666666662</v>
      </c>
      <c r="Y52" s="101">
        <f t="shared" si="8"/>
        <v>0</v>
      </c>
      <c r="Z52" s="98"/>
      <c r="AA52" s="100">
        <f>+Costos!G108</f>
        <v>935.51217666666662</v>
      </c>
      <c r="AB52" s="101">
        <f t="shared" si="9"/>
        <v>0</v>
      </c>
      <c r="AC52" s="98"/>
      <c r="AD52" s="100">
        <f>+Costos!G108</f>
        <v>935.51217666666662</v>
      </c>
      <c r="AE52" s="101">
        <f t="shared" si="10"/>
        <v>0</v>
      </c>
      <c r="AF52" s="98"/>
      <c r="AG52" s="100">
        <f>+Costos!G108</f>
        <v>935.51217666666662</v>
      </c>
      <c r="AH52" s="101">
        <f t="shared" si="11"/>
        <v>0</v>
      </c>
      <c r="AI52" s="98"/>
      <c r="AJ52" s="100">
        <f>+Costos!G108</f>
        <v>935.51217666666662</v>
      </c>
      <c r="AK52" s="101">
        <f t="shared" si="12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1"/>
        <v>0</v>
      </c>
      <c r="E53" s="98"/>
      <c r="F53" s="100">
        <f>+Costos!G119</f>
        <v>303.67823499999997</v>
      </c>
      <c r="G53" s="101">
        <f t="shared" si="2"/>
        <v>0</v>
      </c>
      <c r="H53" s="98">
        <v>2</v>
      </c>
      <c r="I53" s="100">
        <f>+Costos!G119</f>
        <v>303.67823499999997</v>
      </c>
      <c r="J53" s="101">
        <f t="shared" si="3"/>
        <v>607.35646999999994</v>
      </c>
      <c r="K53" s="98">
        <v>1</v>
      </c>
      <c r="L53" s="100">
        <f>+Costos!G119</f>
        <v>303.67823499999997</v>
      </c>
      <c r="M53" s="101">
        <f t="shared" si="4"/>
        <v>303.67823499999997</v>
      </c>
      <c r="N53" s="98"/>
      <c r="O53" s="100">
        <f>+Costos!G119</f>
        <v>303.67823499999997</v>
      </c>
      <c r="P53" s="101">
        <f t="shared" si="5"/>
        <v>0</v>
      </c>
      <c r="Q53" s="98"/>
      <c r="R53" s="100">
        <f>+Costos!G119</f>
        <v>303.67823499999997</v>
      </c>
      <c r="S53" s="101">
        <f t="shared" si="6"/>
        <v>0</v>
      </c>
      <c r="T53" s="98"/>
      <c r="U53" s="100">
        <f>+Costos!G119</f>
        <v>303.67823499999997</v>
      </c>
      <c r="V53" s="101">
        <f t="shared" si="7"/>
        <v>0</v>
      </c>
      <c r="W53" s="98"/>
      <c r="X53" s="100">
        <f>+Costos!G119</f>
        <v>303.67823499999997</v>
      </c>
      <c r="Y53" s="101">
        <f t="shared" si="8"/>
        <v>0</v>
      </c>
      <c r="Z53" s="98">
        <v>1</v>
      </c>
      <c r="AA53" s="100">
        <f>+Costos!G119</f>
        <v>303.67823499999997</v>
      </c>
      <c r="AB53" s="101">
        <f t="shared" si="9"/>
        <v>303.67823499999997</v>
      </c>
      <c r="AC53" s="98">
        <v>1</v>
      </c>
      <c r="AD53" s="100">
        <f>+Costos!G119</f>
        <v>303.67823499999997</v>
      </c>
      <c r="AE53" s="101">
        <f t="shared" si="10"/>
        <v>303.67823499999997</v>
      </c>
      <c r="AF53" s="98"/>
      <c r="AG53" s="100">
        <f>+Costos!G119</f>
        <v>303.67823499999997</v>
      </c>
      <c r="AH53" s="101">
        <f t="shared" si="11"/>
        <v>0</v>
      </c>
      <c r="AI53" s="98">
        <v>1</v>
      </c>
      <c r="AJ53" s="100">
        <f>+Costos!G119</f>
        <v>303.67823499999997</v>
      </c>
      <c r="AK53" s="101">
        <f t="shared" si="12"/>
        <v>303.67823499999997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1"/>
        <v>0</v>
      </c>
      <c r="E54" s="98"/>
      <c r="F54" s="100">
        <f>+Costos!G120</f>
        <v>607.35646999999994</v>
      </c>
      <c r="G54" s="101">
        <f t="shared" si="2"/>
        <v>0</v>
      </c>
      <c r="H54" s="98"/>
      <c r="I54" s="100">
        <f>+Costos!G120</f>
        <v>607.35646999999994</v>
      </c>
      <c r="J54" s="101">
        <f t="shared" si="3"/>
        <v>0</v>
      </c>
      <c r="K54" s="98"/>
      <c r="L54" s="100">
        <f>+Costos!G120</f>
        <v>607.35646999999994</v>
      </c>
      <c r="M54" s="101">
        <f t="shared" si="4"/>
        <v>0</v>
      </c>
      <c r="N54" s="98"/>
      <c r="O54" s="100">
        <f>+Costos!G120</f>
        <v>607.35646999999994</v>
      </c>
      <c r="P54" s="101">
        <f t="shared" si="5"/>
        <v>0</v>
      </c>
      <c r="Q54" s="98"/>
      <c r="R54" s="100">
        <f>+Costos!G120</f>
        <v>607.35646999999994</v>
      </c>
      <c r="S54" s="101">
        <f t="shared" si="6"/>
        <v>0</v>
      </c>
      <c r="T54" s="98"/>
      <c r="U54" s="100">
        <f>+Costos!G120</f>
        <v>607.35646999999994</v>
      </c>
      <c r="V54" s="101">
        <f t="shared" si="7"/>
        <v>0</v>
      </c>
      <c r="W54" s="98"/>
      <c r="X54" s="100">
        <f>+Costos!G120</f>
        <v>607.35646999999994</v>
      </c>
      <c r="Y54" s="101">
        <f t="shared" si="8"/>
        <v>0</v>
      </c>
      <c r="Z54" s="98"/>
      <c r="AA54" s="100">
        <f>+Costos!G120</f>
        <v>607.35646999999994</v>
      </c>
      <c r="AB54" s="101">
        <f t="shared" si="9"/>
        <v>0</v>
      </c>
      <c r="AC54" s="98"/>
      <c r="AD54" s="100">
        <f>+Costos!G120</f>
        <v>607.35646999999994</v>
      </c>
      <c r="AE54" s="101">
        <f t="shared" si="10"/>
        <v>0</v>
      </c>
      <c r="AF54" s="98"/>
      <c r="AG54" s="100">
        <f>+Costos!G120</f>
        <v>607.35646999999994</v>
      </c>
      <c r="AH54" s="101">
        <f t="shared" si="11"/>
        <v>0</v>
      </c>
      <c r="AI54" s="98">
        <v>1</v>
      </c>
      <c r="AJ54" s="100">
        <f>+Costos!G120</f>
        <v>607.35646999999994</v>
      </c>
      <c r="AK54" s="101">
        <f t="shared" si="12"/>
        <v>607.35646999999994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1"/>
        <v>0</v>
      </c>
      <c r="E55" s="98"/>
      <c r="F55" s="100">
        <f>+Costos!G122</f>
        <v>3036.7823499999995</v>
      </c>
      <c r="G55" s="101">
        <f t="shared" si="2"/>
        <v>0</v>
      </c>
      <c r="H55" s="98"/>
      <c r="I55" s="100">
        <f>+Costos!G122</f>
        <v>3036.7823499999995</v>
      </c>
      <c r="J55" s="101">
        <f t="shared" si="3"/>
        <v>0</v>
      </c>
      <c r="K55" s="98"/>
      <c r="L55" s="100">
        <f>+Costos!G122</f>
        <v>3036.7823499999995</v>
      </c>
      <c r="M55" s="101">
        <f t="shared" si="4"/>
        <v>0</v>
      </c>
      <c r="N55" s="98"/>
      <c r="O55" s="100">
        <f>+Costos!G122</f>
        <v>3036.7823499999995</v>
      </c>
      <c r="P55" s="101">
        <f t="shared" si="5"/>
        <v>0</v>
      </c>
      <c r="Q55" s="98"/>
      <c r="R55" s="100">
        <f>+Costos!G122</f>
        <v>3036.7823499999995</v>
      </c>
      <c r="S55" s="101">
        <f t="shared" si="6"/>
        <v>0</v>
      </c>
      <c r="T55" s="98"/>
      <c r="U55" s="100">
        <f>+Costos!G122</f>
        <v>3036.7823499999995</v>
      </c>
      <c r="V55" s="101">
        <f t="shared" si="7"/>
        <v>0</v>
      </c>
      <c r="W55" s="98"/>
      <c r="X55" s="100">
        <f>+Costos!G122</f>
        <v>3036.7823499999995</v>
      </c>
      <c r="Y55" s="101">
        <f t="shared" si="8"/>
        <v>0</v>
      </c>
      <c r="Z55" s="98"/>
      <c r="AA55" s="100">
        <f>+Costos!G122</f>
        <v>3036.7823499999995</v>
      </c>
      <c r="AB55" s="101">
        <f t="shared" si="9"/>
        <v>0</v>
      </c>
      <c r="AC55" s="98"/>
      <c r="AD55" s="100">
        <f>+Costos!G122</f>
        <v>3036.7823499999995</v>
      </c>
      <c r="AE55" s="101">
        <f t="shared" si="10"/>
        <v>0</v>
      </c>
      <c r="AF55" s="98"/>
      <c r="AG55" s="100">
        <f>+Costos!G122</f>
        <v>3036.7823499999995</v>
      </c>
      <c r="AH55" s="101">
        <f t="shared" si="11"/>
        <v>0</v>
      </c>
      <c r="AI55" s="98"/>
      <c r="AJ55" s="100">
        <f>+Costos!G122</f>
        <v>3036.7823499999995</v>
      </c>
      <c r="AK55" s="101">
        <f t="shared" si="12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1"/>
        <v>0</v>
      </c>
      <c r="E56" s="98"/>
      <c r="F56" s="100">
        <f>+Costos!G127</f>
        <v>5928.2688429999998</v>
      </c>
      <c r="G56" s="101">
        <f t="shared" si="2"/>
        <v>0</v>
      </c>
      <c r="H56" s="98"/>
      <c r="I56" s="100">
        <f>+Costos!G127</f>
        <v>5928.2688429999998</v>
      </c>
      <c r="J56" s="101">
        <f t="shared" si="3"/>
        <v>0</v>
      </c>
      <c r="K56" s="98"/>
      <c r="L56" s="100">
        <f>+Costos!G127</f>
        <v>5928.2688429999998</v>
      </c>
      <c r="M56" s="101">
        <f t="shared" si="4"/>
        <v>0</v>
      </c>
      <c r="N56" s="98"/>
      <c r="O56" s="100">
        <f>+Costos!G127</f>
        <v>5928.2688429999998</v>
      </c>
      <c r="P56" s="101">
        <f t="shared" si="5"/>
        <v>0</v>
      </c>
      <c r="Q56" s="98"/>
      <c r="R56" s="100">
        <f>+Costos!G127</f>
        <v>5928.2688429999998</v>
      </c>
      <c r="S56" s="101">
        <f t="shared" si="6"/>
        <v>0</v>
      </c>
      <c r="T56" s="98"/>
      <c r="U56" s="100">
        <f>+Costos!G127</f>
        <v>5928.2688429999998</v>
      </c>
      <c r="V56" s="101">
        <f t="shared" si="7"/>
        <v>0</v>
      </c>
      <c r="W56" s="98"/>
      <c r="X56" s="100">
        <f>+Costos!G127</f>
        <v>5928.2688429999998</v>
      </c>
      <c r="Y56" s="101">
        <f t="shared" si="8"/>
        <v>0</v>
      </c>
      <c r="Z56" s="98"/>
      <c r="AA56" s="100">
        <f>+Costos!G127</f>
        <v>5928.2688429999998</v>
      </c>
      <c r="AB56" s="101">
        <f t="shared" si="9"/>
        <v>0</v>
      </c>
      <c r="AC56" s="98"/>
      <c r="AD56" s="100">
        <f>+Costos!G127</f>
        <v>5928.2688429999998</v>
      </c>
      <c r="AE56" s="101">
        <f t="shared" si="10"/>
        <v>0</v>
      </c>
      <c r="AF56" s="98"/>
      <c r="AG56" s="100">
        <f>+Costos!G127</f>
        <v>5928.2688429999998</v>
      </c>
      <c r="AH56" s="101">
        <f t="shared" si="11"/>
        <v>0</v>
      </c>
      <c r="AI56" s="98"/>
      <c r="AJ56" s="100">
        <f>+Costos!G127</f>
        <v>5928.2688429999998</v>
      </c>
      <c r="AK56" s="101">
        <f t="shared" si="12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1"/>
        <v>0</v>
      </c>
      <c r="E57" s="98"/>
      <c r="F57" s="100">
        <f>+Costos!G136</f>
        <v>158.13566299999999</v>
      </c>
      <c r="G57" s="101">
        <f t="shared" si="2"/>
        <v>0</v>
      </c>
      <c r="H57" s="98"/>
      <c r="I57" s="100">
        <f>+Costos!G136</f>
        <v>158.13566299999999</v>
      </c>
      <c r="J57" s="101">
        <f t="shared" si="3"/>
        <v>0</v>
      </c>
      <c r="K57" s="98"/>
      <c r="L57" s="100">
        <f>+Costos!G136</f>
        <v>158.13566299999999</v>
      </c>
      <c r="M57" s="101">
        <f t="shared" si="4"/>
        <v>0</v>
      </c>
      <c r="N57" s="98"/>
      <c r="O57" s="100">
        <f>+Costos!G136</f>
        <v>158.13566299999999</v>
      </c>
      <c r="P57" s="101">
        <f t="shared" si="5"/>
        <v>0</v>
      </c>
      <c r="Q57" s="98"/>
      <c r="R57" s="100">
        <f>+Costos!G136</f>
        <v>158.13566299999999</v>
      </c>
      <c r="S57" s="101">
        <f t="shared" si="6"/>
        <v>0</v>
      </c>
      <c r="T57" s="98"/>
      <c r="U57" s="100">
        <f>+Costos!G136</f>
        <v>158.13566299999999</v>
      </c>
      <c r="V57" s="101">
        <f t="shared" si="7"/>
        <v>0</v>
      </c>
      <c r="W57" s="98"/>
      <c r="X57" s="100">
        <f>+Costos!G136</f>
        <v>158.13566299999999</v>
      </c>
      <c r="Y57" s="101">
        <f t="shared" si="8"/>
        <v>0</v>
      </c>
      <c r="Z57" s="98"/>
      <c r="AA57" s="100">
        <f>+Costos!G136</f>
        <v>158.13566299999999</v>
      </c>
      <c r="AB57" s="101">
        <f t="shared" si="9"/>
        <v>0</v>
      </c>
      <c r="AC57" s="98"/>
      <c r="AD57" s="100">
        <f>+Costos!G136</f>
        <v>158.13566299999999</v>
      </c>
      <c r="AE57" s="101">
        <f t="shared" si="10"/>
        <v>0</v>
      </c>
      <c r="AF57" s="98"/>
      <c r="AG57" s="100">
        <f>+Costos!G136</f>
        <v>158.13566299999999</v>
      </c>
      <c r="AH57" s="101">
        <f t="shared" si="11"/>
        <v>0</v>
      </c>
      <c r="AI57" s="98"/>
      <c r="AJ57" s="100">
        <f>+Costos!G136</f>
        <v>158.13566299999999</v>
      </c>
      <c r="AK57" s="101">
        <f t="shared" si="12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1"/>
        <v>0</v>
      </c>
      <c r="E58" s="98"/>
      <c r="F58" s="100">
        <f>+Costos!G141</f>
        <v>949.50909375000003</v>
      </c>
      <c r="G58" s="101">
        <f t="shared" si="2"/>
        <v>0</v>
      </c>
      <c r="H58" s="98"/>
      <c r="I58" s="100">
        <f>+Costos!G141</f>
        <v>949.50909375000003</v>
      </c>
      <c r="J58" s="101">
        <f t="shared" si="3"/>
        <v>0</v>
      </c>
      <c r="K58" s="98"/>
      <c r="L58" s="100">
        <f>+Costos!G141</f>
        <v>949.50909375000003</v>
      </c>
      <c r="M58" s="101">
        <f t="shared" si="4"/>
        <v>0</v>
      </c>
      <c r="N58" s="98"/>
      <c r="O58" s="100">
        <f>+Costos!G141</f>
        <v>949.50909375000003</v>
      </c>
      <c r="P58" s="101">
        <f t="shared" si="5"/>
        <v>0</v>
      </c>
      <c r="Q58" s="98"/>
      <c r="R58" s="100">
        <f>+Costos!G141</f>
        <v>949.50909375000003</v>
      </c>
      <c r="S58" s="101">
        <f t="shared" si="6"/>
        <v>0</v>
      </c>
      <c r="T58" s="98"/>
      <c r="U58" s="100">
        <f>+Costos!G141</f>
        <v>949.50909375000003</v>
      </c>
      <c r="V58" s="101">
        <f t="shared" si="7"/>
        <v>0</v>
      </c>
      <c r="W58" s="98"/>
      <c r="X58" s="100">
        <f>+Costos!G141</f>
        <v>949.50909375000003</v>
      </c>
      <c r="Y58" s="101">
        <f t="shared" si="8"/>
        <v>0</v>
      </c>
      <c r="Z58" s="98"/>
      <c r="AA58" s="100">
        <f>+Costos!G141</f>
        <v>949.50909375000003</v>
      </c>
      <c r="AB58" s="101">
        <f t="shared" si="9"/>
        <v>0</v>
      </c>
      <c r="AC58" s="98"/>
      <c r="AD58" s="100">
        <f>+Costos!G141</f>
        <v>949.50909375000003</v>
      </c>
      <c r="AE58" s="101">
        <f t="shared" si="10"/>
        <v>0</v>
      </c>
      <c r="AF58" s="98"/>
      <c r="AG58" s="100">
        <f>+Costos!G141</f>
        <v>949.50909375000003</v>
      </c>
      <c r="AH58" s="101">
        <f t="shared" si="11"/>
        <v>0</v>
      </c>
      <c r="AI58" s="98"/>
      <c r="AJ58" s="100">
        <f>+Costos!G141</f>
        <v>949.50909375000003</v>
      </c>
      <c r="AK58" s="101">
        <f t="shared" si="12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1"/>
        <v>0</v>
      </c>
      <c r="E59" s="98"/>
      <c r="F59" s="100">
        <f>+Costos!G142</f>
        <v>1899.0181875000001</v>
      </c>
      <c r="G59" s="101">
        <f t="shared" si="2"/>
        <v>0</v>
      </c>
      <c r="H59" s="98"/>
      <c r="I59" s="100">
        <f>+Costos!G142</f>
        <v>1899.0181875000001</v>
      </c>
      <c r="J59" s="101">
        <f t="shared" si="3"/>
        <v>0</v>
      </c>
      <c r="K59" s="98"/>
      <c r="L59" s="100">
        <f>+Costos!G142</f>
        <v>1899.0181875000001</v>
      </c>
      <c r="M59" s="101">
        <f t="shared" si="4"/>
        <v>0</v>
      </c>
      <c r="N59" s="98"/>
      <c r="O59" s="100">
        <f>+Costos!G142</f>
        <v>1899.0181875000001</v>
      </c>
      <c r="P59" s="101">
        <f t="shared" si="5"/>
        <v>0</v>
      </c>
      <c r="Q59" s="98"/>
      <c r="R59" s="100">
        <f>+Costos!G142</f>
        <v>1899.0181875000001</v>
      </c>
      <c r="S59" s="101">
        <f t="shared" si="6"/>
        <v>0</v>
      </c>
      <c r="T59" s="98"/>
      <c r="U59" s="100">
        <f>+Costos!G142</f>
        <v>1899.0181875000001</v>
      </c>
      <c r="V59" s="101">
        <f t="shared" si="7"/>
        <v>0</v>
      </c>
      <c r="W59" s="98"/>
      <c r="X59" s="100">
        <f>+Costos!G142</f>
        <v>1899.0181875000001</v>
      </c>
      <c r="Y59" s="101">
        <f t="shared" si="8"/>
        <v>0</v>
      </c>
      <c r="Z59" s="98"/>
      <c r="AA59" s="100">
        <f>+Costos!G142</f>
        <v>1899.0181875000001</v>
      </c>
      <c r="AB59" s="101">
        <f t="shared" si="9"/>
        <v>0</v>
      </c>
      <c r="AC59" s="98"/>
      <c r="AD59" s="100">
        <f>+Costos!G142</f>
        <v>1899.0181875000001</v>
      </c>
      <c r="AE59" s="101">
        <f t="shared" si="10"/>
        <v>0</v>
      </c>
      <c r="AF59" s="98"/>
      <c r="AG59" s="100">
        <f>+Costos!G142</f>
        <v>1899.0181875000001</v>
      </c>
      <c r="AH59" s="101">
        <f t="shared" si="11"/>
        <v>0</v>
      </c>
      <c r="AI59" s="98"/>
      <c r="AJ59" s="100">
        <f>+Costos!G142</f>
        <v>1899.0181875000001</v>
      </c>
      <c r="AK59" s="101">
        <f t="shared" si="12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1"/>
        <v>0</v>
      </c>
      <c r="E60" s="98"/>
      <c r="F60" s="100">
        <f>+Costos!G149</f>
        <v>17702.546131199997</v>
      </c>
      <c r="G60" s="101">
        <f t="shared" si="2"/>
        <v>0</v>
      </c>
      <c r="H60" s="98"/>
      <c r="I60" s="100">
        <f>+Costos!G149</f>
        <v>17702.546131199997</v>
      </c>
      <c r="J60" s="101">
        <f t="shared" si="3"/>
        <v>0</v>
      </c>
      <c r="K60" s="98"/>
      <c r="L60" s="100">
        <f>+Costos!G149</f>
        <v>17702.546131199997</v>
      </c>
      <c r="M60" s="101">
        <f t="shared" si="4"/>
        <v>0</v>
      </c>
      <c r="N60" s="98"/>
      <c r="O60" s="100">
        <f>+Costos!G149</f>
        <v>17702.546131199997</v>
      </c>
      <c r="P60" s="101">
        <f t="shared" si="5"/>
        <v>0</v>
      </c>
      <c r="Q60" s="98"/>
      <c r="R60" s="100">
        <f>+Costos!G149</f>
        <v>17702.546131199997</v>
      </c>
      <c r="S60" s="101">
        <f t="shared" si="6"/>
        <v>0</v>
      </c>
      <c r="T60" s="98"/>
      <c r="U60" s="100">
        <f>+Costos!G149</f>
        <v>17702.546131199997</v>
      </c>
      <c r="V60" s="101">
        <f t="shared" si="7"/>
        <v>0</v>
      </c>
      <c r="W60" s="98"/>
      <c r="X60" s="100">
        <f>+Costos!G149</f>
        <v>17702.546131199997</v>
      </c>
      <c r="Y60" s="101">
        <f t="shared" si="8"/>
        <v>0</v>
      </c>
      <c r="Z60" s="98"/>
      <c r="AA60" s="100">
        <f>+Costos!G149</f>
        <v>17702.546131199997</v>
      </c>
      <c r="AB60" s="101">
        <f t="shared" si="9"/>
        <v>0</v>
      </c>
      <c r="AC60" s="98"/>
      <c r="AD60" s="100">
        <f>+Costos!G149</f>
        <v>17702.546131199997</v>
      </c>
      <c r="AE60" s="101">
        <f t="shared" si="10"/>
        <v>0</v>
      </c>
      <c r="AF60" s="98"/>
      <c r="AG60" s="100">
        <f>+Costos!G149</f>
        <v>17702.546131199997</v>
      </c>
      <c r="AH60" s="101">
        <f t="shared" si="11"/>
        <v>0</v>
      </c>
      <c r="AI60" s="98"/>
      <c r="AJ60" s="100">
        <f>+Costos!G149</f>
        <v>17702.546131199997</v>
      </c>
      <c r="AK60" s="101">
        <f t="shared" si="12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1"/>
        <v>0</v>
      </c>
      <c r="E61" s="98"/>
      <c r="F61" s="100">
        <f>+Costos!G156</f>
        <v>9269.4</v>
      </c>
      <c r="G61" s="101">
        <f t="shared" si="2"/>
        <v>0</v>
      </c>
      <c r="H61" s="98"/>
      <c r="I61" s="100">
        <f>+Costos!G156</f>
        <v>9269.4</v>
      </c>
      <c r="J61" s="101">
        <f t="shared" si="3"/>
        <v>0</v>
      </c>
      <c r="K61" s="98"/>
      <c r="L61" s="100">
        <f>+Costos!G156</f>
        <v>9269.4</v>
      </c>
      <c r="M61" s="101">
        <f t="shared" si="4"/>
        <v>0</v>
      </c>
      <c r="N61" s="98"/>
      <c r="O61" s="100">
        <f>+Costos!G156</f>
        <v>9269.4</v>
      </c>
      <c r="P61" s="101">
        <f t="shared" si="5"/>
        <v>0</v>
      </c>
      <c r="Q61" s="98"/>
      <c r="R61" s="100">
        <f>+Costos!G156</f>
        <v>9269.4</v>
      </c>
      <c r="S61" s="101">
        <f t="shared" si="6"/>
        <v>0</v>
      </c>
      <c r="T61" s="98"/>
      <c r="U61" s="100">
        <f>+Costos!G156</f>
        <v>9269.4</v>
      </c>
      <c r="V61" s="101">
        <f t="shared" si="7"/>
        <v>0</v>
      </c>
      <c r="W61" s="98"/>
      <c r="X61" s="100">
        <f>+Costos!G156</f>
        <v>9269.4</v>
      </c>
      <c r="Y61" s="101">
        <f t="shared" si="8"/>
        <v>0</v>
      </c>
      <c r="Z61" s="98"/>
      <c r="AA61" s="100">
        <f>+Costos!G156</f>
        <v>9269.4</v>
      </c>
      <c r="AB61" s="101">
        <f t="shared" si="9"/>
        <v>0</v>
      </c>
      <c r="AC61" s="98"/>
      <c r="AD61" s="100">
        <f>+Costos!G156</f>
        <v>9269.4</v>
      </c>
      <c r="AE61" s="101">
        <f t="shared" si="10"/>
        <v>0</v>
      </c>
      <c r="AF61" s="98"/>
      <c r="AG61" s="100">
        <f>+Costos!G156</f>
        <v>9269.4</v>
      </c>
      <c r="AH61" s="101">
        <f t="shared" si="11"/>
        <v>0</v>
      </c>
      <c r="AI61" s="98"/>
      <c r="AJ61" s="100">
        <f>+Costos!G156</f>
        <v>9269.4</v>
      </c>
      <c r="AK61" s="101">
        <f t="shared" si="12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1"/>
        <v>0</v>
      </c>
      <c r="E62" s="98"/>
      <c r="F62" s="100">
        <f>+Costos!G161</f>
        <v>0</v>
      </c>
      <c r="G62" s="101">
        <f t="shared" si="2"/>
        <v>0</v>
      </c>
      <c r="H62" s="98"/>
      <c r="I62" s="100">
        <f>+Costos!G161</f>
        <v>0</v>
      </c>
      <c r="J62" s="101">
        <f t="shared" si="3"/>
        <v>0</v>
      </c>
      <c r="K62" s="98"/>
      <c r="L62" s="100">
        <f>+Costos!G161</f>
        <v>0</v>
      </c>
      <c r="M62" s="101">
        <f t="shared" si="4"/>
        <v>0</v>
      </c>
      <c r="N62" s="98"/>
      <c r="O62" s="100">
        <f>+Costos!G161</f>
        <v>0</v>
      </c>
      <c r="P62" s="101">
        <f t="shared" si="5"/>
        <v>0</v>
      </c>
      <c r="Q62" s="98"/>
      <c r="R62" s="100">
        <f>+Costos!G161</f>
        <v>0</v>
      </c>
      <c r="S62" s="101">
        <f t="shared" si="6"/>
        <v>0</v>
      </c>
      <c r="T62" s="98"/>
      <c r="U62" s="100">
        <f>+Costos!G161</f>
        <v>0</v>
      </c>
      <c r="V62" s="101">
        <f t="shared" si="7"/>
        <v>0</v>
      </c>
      <c r="W62" s="98"/>
      <c r="X62" s="100">
        <f>+Costos!G161</f>
        <v>0</v>
      </c>
      <c r="Y62" s="101">
        <f t="shared" si="8"/>
        <v>0</v>
      </c>
      <c r="Z62" s="98"/>
      <c r="AA62" s="100">
        <f>+Costos!G161</f>
        <v>0</v>
      </c>
      <c r="AB62" s="101">
        <f t="shared" si="9"/>
        <v>0</v>
      </c>
      <c r="AC62" s="98"/>
      <c r="AD62" s="100">
        <f>+Costos!G161</f>
        <v>0</v>
      </c>
      <c r="AE62" s="101">
        <f t="shared" si="10"/>
        <v>0</v>
      </c>
      <c r="AF62" s="98"/>
      <c r="AG62" s="100">
        <f>+Costos!G161</f>
        <v>0</v>
      </c>
      <c r="AH62" s="101">
        <f t="shared" si="11"/>
        <v>0</v>
      </c>
      <c r="AI62" s="98"/>
      <c r="AJ62" s="100">
        <f>+Costos!G161</f>
        <v>0</v>
      </c>
      <c r="AK62" s="101">
        <f t="shared" si="12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1"/>
        <v>0</v>
      </c>
      <c r="E63" s="98"/>
      <c r="F63" s="100">
        <f>+Costos!G163</f>
        <v>1084.3740949999999</v>
      </c>
      <c r="G63" s="101">
        <f t="shared" si="2"/>
        <v>0</v>
      </c>
      <c r="H63" s="98"/>
      <c r="I63" s="100">
        <f>+Costos!G163</f>
        <v>1084.3740949999999</v>
      </c>
      <c r="J63" s="101">
        <f t="shared" si="3"/>
        <v>0</v>
      </c>
      <c r="K63" s="98"/>
      <c r="L63" s="100">
        <f>+Costos!G163</f>
        <v>1084.3740949999999</v>
      </c>
      <c r="M63" s="101">
        <f t="shared" si="4"/>
        <v>0</v>
      </c>
      <c r="N63" s="98"/>
      <c r="O63" s="100">
        <f>+Costos!G163</f>
        <v>1084.3740949999999</v>
      </c>
      <c r="P63" s="101">
        <f t="shared" si="5"/>
        <v>0</v>
      </c>
      <c r="Q63" s="98"/>
      <c r="R63" s="100">
        <f>+Costos!G163</f>
        <v>1084.3740949999999</v>
      </c>
      <c r="S63" s="101">
        <f t="shared" si="6"/>
        <v>0</v>
      </c>
      <c r="T63" s="98"/>
      <c r="U63" s="100">
        <f>+Costos!G163</f>
        <v>1084.3740949999999</v>
      </c>
      <c r="V63" s="101">
        <f t="shared" si="7"/>
        <v>0</v>
      </c>
      <c r="W63" s="98"/>
      <c r="X63" s="100">
        <f>+Costos!G163</f>
        <v>1084.3740949999999</v>
      </c>
      <c r="Y63" s="101">
        <f t="shared" si="8"/>
        <v>0</v>
      </c>
      <c r="Z63" s="98"/>
      <c r="AA63" s="100">
        <f>+Costos!G163</f>
        <v>1084.3740949999999</v>
      </c>
      <c r="AB63" s="101">
        <f t="shared" si="9"/>
        <v>0</v>
      </c>
      <c r="AC63" s="98"/>
      <c r="AD63" s="100">
        <f>+Costos!G163</f>
        <v>1084.3740949999999</v>
      </c>
      <c r="AE63" s="101">
        <f t="shared" si="10"/>
        <v>0</v>
      </c>
      <c r="AF63" s="98"/>
      <c r="AG63" s="100">
        <f>+Costos!G163</f>
        <v>1084.3740949999999</v>
      </c>
      <c r="AH63" s="101">
        <f t="shared" si="11"/>
        <v>0</v>
      </c>
      <c r="AI63" s="98"/>
      <c r="AJ63" s="100">
        <f>+Costos!G163</f>
        <v>1084.3740949999999</v>
      </c>
      <c r="AK63" s="101">
        <f t="shared" si="12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1"/>
        <v>0</v>
      </c>
      <c r="E64" s="98"/>
      <c r="F64" s="100">
        <f>+Costos!G164</f>
        <v>2168.7481899999998</v>
      </c>
      <c r="G64" s="101">
        <f t="shared" si="2"/>
        <v>0</v>
      </c>
      <c r="H64" s="98"/>
      <c r="I64" s="100">
        <f>+Costos!G164</f>
        <v>2168.7481899999998</v>
      </c>
      <c r="J64" s="101">
        <f t="shared" si="3"/>
        <v>0</v>
      </c>
      <c r="K64" s="98"/>
      <c r="L64" s="100">
        <f>+Costos!G164</f>
        <v>2168.7481899999998</v>
      </c>
      <c r="M64" s="101">
        <f t="shared" si="4"/>
        <v>0</v>
      </c>
      <c r="N64" s="98"/>
      <c r="O64" s="100">
        <f>+Costos!G164</f>
        <v>2168.7481899999998</v>
      </c>
      <c r="P64" s="101">
        <f t="shared" si="5"/>
        <v>0</v>
      </c>
      <c r="Q64" s="98"/>
      <c r="R64" s="100">
        <f>+Costos!G164</f>
        <v>2168.7481899999998</v>
      </c>
      <c r="S64" s="101">
        <f t="shared" si="6"/>
        <v>0</v>
      </c>
      <c r="T64" s="98"/>
      <c r="U64" s="100">
        <f>+Costos!G164</f>
        <v>2168.7481899999998</v>
      </c>
      <c r="V64" s="101">
        <f t="shared" si="7"/>
        <v>0</v>
      </c>
      <c r="W64" s="98"/>
      <c r="X64" s="100">
        <f>+Costos!G164</f>
        <v>2168.7481899999998</v>
      </c>
      <c r="Y64" s="101">
        <f t="shared" si="8"/>
        <v>0</v>
      </c>
      <c r="Z64" s="98"/>
      <c r="AA64" s="100">
        <f>+Costos!G164</f>
        <v>2168.7481899999998</v>
      </c>
      <c r="AB64" s="101">
        <f t="shared" si="9"/>
        <v>0</v>
      </c>
      <c r="AC64" s="98"/>
      <c r="AD64" s="100">
        <f>+Costos!G164</f>
        <v>2168.7481899999998</v>
      </c>
      <c r="AE64" s="101">
        <f t="shared" si="10"/>
        <v>0</v>
      </c>
      <c r="AF64" s="98"/>
      <c r="AG64" s="100">
        <f>+Costos!G164</f>
        <v>2168.7481899999998</v>
      </c>
      <c r="AH64" s="101">
        <f t="shared" si="11"/>
        <v>0</v>
      </c>
      <c r="AI64" s="98"/>
      <c r="AJ64" s="100">
        <f>+Costos!G164</f>
        <v>2168.7481899999998</v>
      </c>
      <c r="AK64" s="101">
        <f t="shared" si="12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1"/>
        <v>0</v>
      </c>
      <c r="E65" s="98"/>
      <c r="F65" s="100">
        <f>+Costos!G171</f>
        <v>16152.671080000002</v>
      </c>
      <c r="G65" s="101">
        <f t="shared" si="2"/>
        <v>0</v>
      </c>
      <c r="H65" s="98"/>
      <c r="I65" s="100">
        <f>+Costos!G171</f>
        <v>16152.671080000002</v>
      </c>
      <c r="J65" s="101">
        <f t="shared" si="3"/>
        <v>0</v>
      </c>
      <c r="K65" s="98"/>
      <c r="L65" s="100">
        <f>+Costos!G171</f>
        <v>16152.671080000002</v>
      </c>
      <c r="M65" s="101">
        <f t="shared" si="4"/>
        <v>0</v>
      </c>
      <c r="N65" s="98"/>
      <c r="O65" s="100">
        <f>+Costos!G171</f>
        <v>16152.671080000002</v>
      </c>
      <c r="P65" s="101">
        <f t="shared" si="5"/>
        <v>0</v>
      </c>
      <c r="Q65" s="98"/>
      <c r="R65" s="100">
        <f>+Costos!G171</f>
        <v>16152.671080000002</v>
      </c>
      <c r="S65" s="101">
        <f t="shared" si="6"/>
        <v>0</v>
      </c>
      <c r="T65" s="98"/>
      <c r="U65" s="100">
        <f>+Costos!G171</f>
        <v>16152.671080000002</v>
      </c>
      <c r="V65" s="101">
        <f t="shared" si="7"/>
        <v>0</v>
      </c>
      <c r="W65" s="98"/>
      <c r="X65" s="100">
        <f>+Costos!G171</f>
        <v>16152.671080000002</v>
      </c>
      <c r="Y65" s="101">
        <f t="shared" si="8"/>
        <v>0</v>
      </c>
      <c r="Z65" s="98"/>
      <c r="AA65" s="100">
        <f>+Costos!G171</f>
        <v>16152.671080000002</v>
      </c>
      <c r="AB65" s="101">
        <f t="shared" si="9"/>
        <v>0</v>
      </c>
      <c r="AC65" s="98"/>
      <c r="AD65" s="100">
        <f>+Costos!G171</f>
        <v>16152.671080000002</v>
      </c>
      <c r="AE65" s="101">
        <f t="shared" si="10"/>
        <v>0</v>
      </c>
      <c r="AF65" s="98"/>
      <c r="AG65" s="100">
        <f>+Costos!G171</f>
        <v>16152.671080000002</v>
      </c>
      <c r="AH65" s="101">
        <f t="shared" si="11"/>
        <v>0</v>
      </c>
      <c r="AI65" s="98"/>
      <c r="AJ65" s="100">
        <f>+Costos!G171</f>
        <v>16152.671080000002</v>
      </c>
      <c r="AK65" s="101">
        <f t="shared" si="12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1"/>
        <v>0</v>
      </c>
      <c r="E66" s="98"/>
      <c r="F66" s="100">
        <f>+Costos!G179</f>
        <v>8882.3783999999996</v>
      </c>
      <c r="G66" s="101">
        <f t="shared" si="2"/>
        <v>0</v>
      </c>
      <c r="H66" s="98"/>
      <c r="I66" s="100">
        <f>+Costos!G179</f>
        <v>8882.3783999999996</v>
      </c>
      <c r="J66" s="101">
        <f t="shared" si="3"/>
        <v>0</v>
      </c>
      <c r="K66" s="98"/>
      <c r="L66" s="100">
        <f>+Costos!G179</f>
        <v>8882.3783999999996</v>
      </c>
      <c r="M66" s="101">
        <f t="shared" si="4"/>
        <v>0</v>
      </c>
      <c r="N66" s="98"/>
      <c r="O66" s="100">
        <f>+Costos!G179</f>
        <v>8882.3783999999996</v>
      </c>
      <c r="P66" s="101">
        <f t="shared" si="5"/>
        <v>0</v>
      </c>
      <c r="Q66" s="98"/>
      <c r="R66" s="100">
        <f>+Costos!G179</f>
        <v>8882.3783999999996</v>
      </c>
      <c r="S66" s="101">
        <f t="shared" si="6"/>
        <v>0</v>
      </c>
      <c r="T66" s="98"/>
      <c r="U66" s="100">
        <f>+Costos!G179</f>
        <v>8882.3783999999996</v>
      </c>
      <c r="V66" s="101">
        <f t="shared" si="7"/>
        <v>0</v>
      </c>
      <c r="W66" s="98"/>
      <c r="X66" s="100">
        <f>+Costos!G179</f>
        <v>8882.3783999999996</v>
      </c>
      <c r="Y66" s="101">
        <f t="shared" si="8"/>
        <v>0</v>
      </c>
      <c r="Z66" s="98"/>
      <c r="AA66" s="100">
        <f>+Costos!G179</f>
        <v>8882.3783999999996</v>
      </c>
      <c r="AB66" s="101">
        <f t="shared" si="9"/>
        <v>0</v>
      </c>
      <c r="AC66" s="98"/>
      <c r="AD66" s="100">
        <f>+Costos!G179</f>
        <v>8882.3783999999996</v>
      </c>
      <c r="AE66" s="101">
        <f t="shared" si="10"/>
        <v>0</v>
      </c>
      <c r="AF66" s="98"/>
      <c r="AG66" s="100">
        <f>+Costos!G179</f>
        <v>8882.3783999999996</v>
      </c>
      <c r="AH66" s="101">
        <f t="shared" si="11"/>
        <v>0</v>
      </c>
      <c r="AI66" s="98"/>
      <c r="AJ66" s="100">
        <f>+Costos!G179</f>
        <v>8882.3783999999996</v>
      </c>
      <c r="AK66" s="101">
        <f t="shared" si="12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1"/>
        <v>0</v>
      </c>
      <c r="E67" s="98"/>
      <c r="F67" s="100">
        <f>+Costos!G186</f>
        <v>20375.066809999997</v>
      </c>
      <c r="G67" s="101">
        <f t="shared" si="2"/>
        <v>0</v>
      </c>
      <c r="H67" s="98"/>
      <c r="I67" s="100">
        <f>+Costos!G186</f>
        <v>20375.066809999997</v>
      </c>
      <c r="J67" s="101">
        <f t="shared" si="3"/>
        <v>0</v>
      </c>
      <c r="K67" s="98"/>
      <c r="L67" s="100">
        <f>+Costos!G186</f>
        <v>20375.066809999997</v>
      </c>
      <c r="M67" s="101">
        <f t="shared" si="4"/>
        <v>0</v>
      </c>
      <c r="N67" s="98"/>
      <c r="O67" s="100">
        <f>+Costos!G186</f>
        <v>20375.066809999997</v>
      </c>
      <c r="P67" s="101">
        <f t="shared" si="5"/>
        <v>0</v>
      </c>
      <c r="Q67" s="98"/>
      <c r="R67" s="100">
        <f>+Costos!G186</f>
        <v>20375.066809999997</v>
      </c>
      <c r="S67" s="101">
        <f t="shared" si="6"/>
        <v>0</v>
      </c>
      <c r="T67" s="98"/>
      <c r="U67" s="100">
        <f>+Costos!G186</f>
        <v>20375.066809999997</v>
      </c>
      <c r="V67" s="101">
        <f t="shared" si="7"/>
        <v>0</v>
      </c>
      <c r="W67" s="98"/>
      <c r="X67" s="100">
        <f>+Costos!G186</f>
        <v>20375.066809999997</v>
      </c>
      <c r="Y67" s="101">
        <f t="shared" si="8"/>
        <v>0</v>
      </c>
      <c r="Z67" s="98"/>
      <c r="AA67" s="100">
        <f>+Costos!G186</f>
        <v>20375.066809999997</v>
      </c>
      <c r="AB67" s="101">
        <f t="shared" si="9"/>
        <v>0</v>
      </c>
      <c r="AC67" s="98"/>
      <c r="AD67" s="100">
        <f>+Costos!G186</f>
        <v>20375.066809999997</v>
      </c>
      <c r="AE67" s="101">
        <f t="shared" si="10"/>
        <v>0</v>
      </c>
      <c r="AF67" s="98"/>
      <c r="AG67" s="100">
        <f>+Costos!G186</f>
        <v>20375.066809999997</v>
      </c>
      <c r="AH67" s="101">
        <f t="shared" si="11"/>
        <v>0</v>
      </c>
      <c r="AI67" s="98"/>
      <c r="AJ67" s="100">
        <f>+Costos!G186</f>
        <v>20375.066809999997</v>
      </c>
      <c r="AK67" s="101">
        <f t="shared" si="12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1"/>
        <v>0</v>
      </c>
      <c r="E68" s="98"/>
      <c r="F68" s="100">
        <f>+Costos!G193</f>
        <v>2063.6541099999999</v>
      </c>
      <c r="G68" s="101">
        <f t="shared" si="2"/>
        <v>0</v>
      </c>
      <c r="H68" s="98"/>
      <c r="I68" s="100">
        <f>+Costos!G193</f>
        <v>2063.6541099999999</v>
      </c>
      <c r="J68" s="101">
        <f t="shared" si="3"/>
        <v>0</v>
      </c>
      <c r="K68" s="98"/>
      <c r="L68" s="100">
        <f>+Costos!G193</f>
        <v>2063.6541099999999</v>
      </c>
      <c r="M68" s="101">
        <f t="shared" si="4"/>
        <v>0</v>
      </c>
      <c r="N68" s="98"/>
      <c r="O68" s="100">
        <f>+Costos!G193</f>
        <v>2063.6541099999999</v>
      </c>
      <c r="P68" s="101">
        <f t="shared" si="5"/>
        <v>0</v>
      </c>
      <c r="Q68" s="98"/>
      <c r="R68" s="100">
        <f>+Costos!G193</f>
        <v>2063.6541099999999</v>
      </c>
      <c r="S68" s="101">
        <f t="shared" si="6"/>
        <v>0</v>
      </c>
      <c r="T68" s="98"/>
      <c r="U68" s="100">
        <f>+Costos!G193</f>
        <v>2063.6541099999999</v>
      </c>
      <c r="V68" s="101">
        <f t="shared" si="7"/>
        <v>0</v>
      </c>
      <c r="W68" s="98"/>
      <c r="X68" s="100">
        <f>+Costos!G193</f>
        <v>2063.6541099999999</v>
      </c>
      <c r="Y68" s="101">
        <f t="shared" si="8"/>
        <v>0</v>
      </c>
      <c r="Z68" s="98"/>
      <c r="AA68" s="100">
        <f>+Costos!G193</f>
        <v>2063.6541099999999</v>
      </c>
      <c r="AB68" s="101">
        <f t="shared" si="9"/>
        <v>0</v>
      </c>
      <c r="AC68" s="98"/>
      <c r="AD68" s="100">
        <f>+Costos!G193</f>
        <v>2063.6541099999999</v>
      </c>
      <c r="AE68" s="101">
        <f t="shared" si="10"/>
        <v>0</v>
      </c>
      <c r="AF68" s="98"/>
      <c r="AG68" s="100">
        <f>+Costos!G193</f>
        <v>2063.6541099999999</v>
      </c>
      <c r="AH68" s="101">
        <f t="shared" si="11"/>
        <v>0</v>
      </c>
      <c r="AI68" s="98"/>
      <c r="AJ68" s="100">
        <f>+Costos!G193</f>
        <v>2063.6541099999999</v>
      </c>
      <c r="AK68" s="101">
        <f t="shared" si="12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1"/>
        <v>0</v>
      </c>
      <c r="E69" s="98"/>
      <c r="F69" s="100">
        <f>+Costos!G207</f>
        <v>4186.6523999999999</v>
      </c>
      <c r="G69" s="101">
        <f t="shared" si="2"/>
        <v>0</v>
      </c>
      <c r="H69" s="98"/>
      <c r="I69" s="100">
        <f>+Costos!G207</f>
        <v>4186.6523999999999</v>
      </c>
      <c r="J69" s="101">
        <f t="shared" si="3"/>
        <v>0</v>
      </c>
      <c r="K69" s="98"/>
      <c r="L69" s="100">
        <f>+Costos!G207</f>
        <v>4186.6523999999999</v>
      </c>
      <c r="M69" s="101">
        <f t="shared" si="4"/>
        <v>0</v>
      </c>
      <c r="N69" s="98"/>
      <c r="O69" s="100">
        <f>+Costos!G207</f>
        <v>4186.6523999999999</v>
      </c>
      <c r="P69" s="101">
        <f t="shared" si="5"/>
        <v>0</v>
      </c>
      <c r="Q69" s="98"/>
      <c r="R69" s="100">
        <f>+Costos!G207</f>
        <v>4186.6523999999999</v>
      </c>
      <c r="S69" s="101">
        <f t="shared" si="6"/>
        <v>0</v>
      </c>
      <c r="T69" s="98"/>
      <c r="U69" s="100">
        <f>+Costos!G207</f>
        <v>4186.6523999999999</v>
      </c>
      <c r="V69" s="101">
        <f t="shared" si="7"/>
        <v>0</v>
      </c>
      <c r="W69" s="98"/>
      <c r="X69" s="100">
        <f>+Costos!G207</f>
        <v>4186.6523999999999</v>
      </c>
      <c r="Y69" s="101">
        <f t="shared" si="8"/>
        <v>0</v>
      </c>
      <c r="Z69" s="98"/>
      <c r="AA69" s="100">
        <f>+Costos!G207</f>
        <v>4186.6523999999999</v>
      </c>
      <c r="AB69" s="101">
        <f t="shared" si="9"/>
        <v>0</v>
      </c>
      <c r="AC69" s="98"/>
      <c r="AD69" s="100">
        <f>+Costos!G207</f>
        <v>4186.6523999999999</v>
      </c>
      <c r="AE69" s="101">
        <f t="shared" si="10"/>
        <v>0</v>
      </c>
      <c r="AF69" s="98"/>
      <c r="AG69" s="100">
        <f>+Costos!G207</f>
        <v>4186.6523999999999</v>
      </c>
      <c r="AH69" s="101">
        <f t="shared" si="11"/>
        <v>0</v>
      </c>
      <c r="AI69" s="98"/>
      <c r="AJ69" s="100">
        <f>+Costos!G207</f>
        <v>4186.6523999999999</v>
      </c>
      <c r="AK69" s="101">
        <f t="shared" si="12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1"/>
        <v>0</v>
      </c>
      <c r="E70" s="98"/>
      <c r="F70" s="100">
        <f>+Costos!G209</f>
        <v>8373.3047999999999</v>
      </c>
      <c r="G70" s="101">
        <f t="shared" si="2"/>
        <v>0</v>
      </c>
      <c r="H70" s="98"/>
      <c r="I70" s="100">
        <f>+Costos!G209</f>
        <v>8373.3047999999999</v>
      </c>
      <c r="J70" s="101">
        <f t="shared" si="3"/>
        <v>0</v>
      </c>
      <c r="K70" s="98"/>
      <c r="L70" s="100">
        <f>+Costos!G209</f>
        <v>8373.3047999999999</v>
      </c>
      <c r="M70" s="101">
        <f t="shared" si="4"/>
        <v>0</v>
      </c>
      <c r="N70" s="98"/>
      <c r="O70" s="100">
        <f>+Costos!G209</f>
        <v>8373.3047999999999</v>
      </c>
      <c r="P70" s="101">
        <f t="shared" si="5"/>
        <v>0</v>
      </c>
      <c r="Q70" s="98"/>
      <c r="R70" s="100">
        <f>+Costos!G209</f>
        <v>8373.3047999999999</v>
      </c>
      <c r="S70" s="101">
        <f t="shared" si="6"/>
        <v>0</v>
      </c>
      <c r="T70" s="98"/>
      <c r="U70" s="100">
        <f>+Costos!G209</f>
        <v>8373.3047999999999</v>
      </c>
      <c r="V70" s="101">
        <f t="shared" si="7"/>
        <v>0</v>
      </c>
      <c r="W70" s="98"/>
      <c r="X70" s="100">
        <f>+Costos!G209</f>
        <v>8373.3047999999999</v>
      </c>
      <c r="Y70" s="101">
        <f t="shared" si="8"/>
        <v>0</v>
      </c>
      <c r="Z70" s="98"/>
      <c r="AA70" s="100">
        <f>+Costos!G209</f>
        <v>8373.3047999999999</v>
      </c>
      <c r="AB70" s="101">
        <f t="shared" si="9"/>
        <v>0</v>
      </c>
      <c r="AC70" s="98"/>
      <c r="AD70" s="100">
        <f>+Costos!G209</f>
        <v>8373.3047999999999</v>
      </c>
      <c r="AE70" s="101">
        <f t="shared" si="10"/>
        <v>0</v>
      </c>
      <c r="AF70" s="98"/>
      <c r="AG70" s="100">
        <f>+Costos!G209</f>
        <v>8373.3047999999999</v>
      </c>
      <c r="AH70" s="101">
        <f t="shared" si="11"/>
        <v>0</v>
      </c>
      <c r="AI70" s="98"/>
      <c r="AJ70" s="100">
        <f>+Costos!G209</f>
        <v>8373.3047999999999</v>
      </c>
      <c r="AK70" s="101">
        <f t="shared" si="12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1"/>
        <v>0</v>
      </c>
      <c r="E71" s="98"/>
      <c r="F71" s="100">
        <f>+Costos!G200</f>
        <v>532.41047999999989</v>
      </c>
      <c r="G71" s="101">
        <f t="shared" si="2"/>
        <v>0</v>
      </c>
      <c r="H71" s="98"/>
      <c r="I71" s="100">
        <f>+Costos!G200</f>
        <v>532.41047999999989</v>
      </c>
      <c r="J71" s="101">
        <f t="shared" si="3"/>
        <v>0</v>
      </c>
      <c r="K71" s="98"/>
      <c r="L71" s="100">
        <f>+Costos!G200</f>
        <v>532.41047999999989</v>
      </c>
      <c r="M71" s="101">
        <f t="shared" si="4"/>
        <v>0</v>
      </c>
      <c r="N71" s="98"/>
      <c r="O71" s="100">
        <f>+Costos!G200</f>
        <v>532.41047999999989</v>
      </c>
      <c r="P71" s="101">
        <f t="shared" si="5"/>
        <v>0</v>
      </c>
      <c r="Q71" s="98"/>
      <c r="R71" s="100">
        <f>+Costos!G200</f>
        <v>532.41047999999989</v>
      </c>
      <c r="S71" s="101">
        <f t="shared" si="6"/>
        <v>0</v>
      </c>
      <c r="T71" s="98"/>
      <c r="U71" s="100">
        <f>+Costos!G200</f>
        <v>532.41047999999989</v>
      </c>
      <c r="V71" s="101">
        <f t="shared" si="7"/>
        <v>0</v>
      </c>
      <c r="W71" s="98"/>
      <c r="X71" s="100">
        <f>+Costos!G200</f>
        <v>532.41047999999989</v>
      </c>
      <c r="Y71" s="101">
        <f t="shared" si="8"/>
        <v>0</v>
      </c>
      <c r="Z71" s="98"/>
      <c r="AA71" s="100">
        <f>+Costos!G200</f>
        <v>532.41047999999989</v>
      </c>
      <c r="AB71" s="101">
        <f t="shared" si="9"/>
        <v>0</v>
      </c>
      <c r="AC71" s="98"/>
      <c r="AD71" s="100">
        <f>+Costos!G200</f>
        <v>532.41047999999989</v>
      </c>
      <c r="AE71" s="101">
        <f t="shared" si="10"/>
        <v>0</v>
      </c>
      <c r="AF71" s="98"/>
      <c r="AG71" s="100">
        <f>+Costos!G200</f>
        <v>532.41047999999989</v>
      </c>
      <c r="AH71" s="101">
        <f t="shared" si="11"/>
        <v>0</v>
      </c>
      <c r="AI71" s="98"/>
      <c r="AJ71" s="100">
        <f>+Costos!G200</f>
        <v>532.41047999999989</v>
      </c>
      <c r="AK71" s="101">
        <f t="shared" si="12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1"/>
        <v>0</v>
      </c>
      <c r="E72" s="98"/>
      <c r="F72" s="100">
        <f>+Costos!G202</f>
        <v>1064.8209599999998</v>
      </c>
      <c r="G72" s="101">
        <f t="shared" si="2"/>
        <v>0</v>
      </c>
      <c r="H72" s="98"/>
      <c r="I72" s="100">
        <f>+Costos!G202</f>
        <v>1064.8209599999998</v>
      </c>
      <c r="J72" s="101">
        <f t="shared" si="3"/>
        <v>0</v>
      </c>
      <c r="K72" s="98"/>
      <c r="L72" s="100">
        <f>+Costos!G202</f>
        <v>1064.8209599999998</v>
      </c>
      <c r="M72" s="101">
        <f t="shared" si="4"/>
        <v>0</v>
      </c>
      <c r="N72" s="98"/>
      <c r="O72" s="100">
        <f>+Costos!G202</f>
        <v>1064.8209599999998</v>
      </c>
      <c r="P72" s="101">
        <f t="shared" si="5"/>
        <v>0</v>
      </c>
      <c r="Q72" s="98"/>
      <c r="R72" s="100">
        <f>+Costos!G202</f>
        <v>1064.8209599999998</v>
      </c>
      <c r="S72" s="101">
        <f t="shared" si="6"/>
        <v>0</v>
      </c>
      <c r="T72" s="98"/>
      <c r="U72" s="100">
        <f>+Costos!G202</f>
        <v>1064.8209599999998</v>
      </c>
      <c r="V72" s="101">
        <f t="shared" si="7"/>
        <v>0</v>
      </c>
      <c r="W72" s="98"/>
      <c r="X72" s="100">
        <f>+Costos!G202</f>
        <v>1064.8209599999998</v>
      </c>
      <c r="Y72" s="101">
        <f t="shared" si="8"/>
        <v>0</v>
      </c>
      <c r="Z72" s="98"/>
      <c r="AA72" s="100">
        <f>+Costos!G202</f>
        <v>1064.8209599999998</v>
      </c>
      <c r="AB72" s="101">
        <f t="shared" si="9"/>
        <v>0</v>
      </c>
      <c r="AC72" s="98"/>
      <c r="AD72" s="100">
        <f>+Costos!G202</f>
        <v>1064.8209599999998</v>
      </c>
      <c r="AE72" s="101">
        <f t="shared" si="10"/>
        <v>0</v>
      </c>
      <c r="AF72" s="98"/>
      <c r="AG72" s="100">
        <f>+Costos!G202</f>
        <v>1064.8209599999998</v>
      </c>
      <c r="AH72" s="101">
        <f t="shared" si="11"/>
        <v>0</v>
      </c>
      <c r="AI72" s="98"/>
      <c r="AJ72" s="100">
        <f>+Costos!G202</f>
        <v>1064.8209599999998</v>
      </c>
      <c r="AK72" s="101">
        <f t="shared" si="12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1603.1176466666666</v>
      </c>
      <c r="E73" s="92"/>
      <c r="F73" s="93"/>
      <c r="G73" s="99">
        <f>SUM(G35:G72)</f>
        <v>1341.5955874999997</v>
      </c>
      <c r="H73" s="92"/>
      <c r="I73" s="93"/>
      <c r="J73" s="99">
        <f>SUM(J35:J72)</f>
        <v>13856.074289166665</v>
      </c>
      <c r="K73" s="92"/>
      <c r="L73" s="93"/>
      <c r="M73" s="99">
        <f>SUM(M35:M72)</f>
        <v>9040.622505833333</v>
      </c>
      <c r="N73" s="92"/>
      <c r="O73" s="93"/>
      <c r="P73" s="99">
        <f>SUM(P35:P72)</f>
        <v>998.51217666666662</v>
      </c>
      <c r="Q73" s="92"/>
      <c r="R73" s="93"/>
      <c r="S73" s="99">
        <f>SUM(S35:S72)</f>
        <v>0</v>
      </c>
      <c r="T73" s="92"/>
      <c r="U73" s="93"/>
      <c r="V73" s="99">
        <f>SUM(V35:V72)</f>
        <v>3275.6199408333332</v>
      </c>
      <c r="W73" s="92"/>
      <c r="X73" s="93"/>
      <c r="Y73" s="99">
        <f>SUM(Y35:Y72)</f>
        <v>1814.0955874999997</v>
      </c>
      <c r="Z73" s="92"/>
      <c r="AA73" s="93"/>
      <c r="AB73" s="99">
        <f>SUM(AB35:AB72)</f>
        <v>1645.2738224999998</v>
      </c>
      <c r="AC73" s="92"/>
      <c r="AD73" s="93"/>
      <c r="AE73" s="99">
        <f>SUM(AE35:AE72)</f>
        <v>1645.2738224999998</v>
      </c>
      <c r="AF73" s="92"/>
      <c r="AG73" s="93"/>
      <c r="AH73" s="99">
        <f>SUM(AH35:AH72)</f>
        <v>0</v>
      </c>
      <c r="AI73" s="92"/>
      <c r="AJ73" s="93"/>
      <c r="AK73" s="99">
        <f>SUM(AK35:AK72)</f>
        <v>1291.0423049999999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70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>
        <v>1</v>
      </c>
      <c r="L79" s="102">
        <f>+Costos!K16</f>
        <v>4053.8160000000003</v>
      </c>
      <c r="M79" s="104">
        <f>K79*L79</f>
        <v>4053.8160000000003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>
        <v>1</v>
      </c>
      <c r="U79" s="102">
        <f>+Costos!K16</f>
        <v>4053.8160000000003</v>
      </c>
      <c r="V79" s="104">
        <f>T79*U79</f>
        <v>4053.8160000000003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>
        <v>1</v>
      </c>
      <c r="AJ79" s="102">
        <f>+Costos!K16</f>
        <v>4053.8160000000003</v>
      </c>
      <c r="AK79" s="104">
        <f>AI79*AJ79</f>
        <v>4053.8160000000003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4053.8160000000003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4053.8160000000003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4053.8160000000003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68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64" workbookViewId="0">
      <pane xSplit="1" topLeftCell="Z1" activePane="topRight" state="frozen"/>
      <selection pane="topRight" activeCell="S70" sqref="S70"/>
    </sheetView>
  </sheetViews>
  <sheetFormatPr baseColWidth="10" defaultRowHeight="15"/>
  <cols>
    <col min="1" max="1" width="34.140625" customWidth="1"/>
    <col min="2" max="2" width="11.7109375" customWidth="1"/>
    <col min="7" max="7" width="13.7109375" bestFit="1" customWidth="1"/>
    <col min="13" max="13" width="12.7109375" bestFit="1" customWidth="1"/>
    <col min="31" max="31" width="12.7109375" bestFit="1" customWidth="1"/>
  </cols>
  <sheetData>
    <row r="1" spans="1:15" ht="33.75">
      <c r="A1" s="79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361</v>
      </c>
      <c r="B6" s="19" t="s">
        <v>423</v>
      </c>
      <c r="C6" s="215"/>
      <c r="D6" s="215"/>
      <c r="E6" s="215"/>
      <c r="F6" s="215"/>
      <c r="G6" s="215">
        <v>50320</v>
      </c>
      <c r="H6" s="215"/>
      <c r="I6" s="215"/>
      <c r="J6" s="215"/>
      <c r="K6" s="215"/>
      <c r="L6" s="215"/>
      <c r="M6" s="215"/>
      <c r="N6" s="215"/>
      <c r="O6" s="66">
        <f t="shared" ref="O6:O16" si="0">SUM(C6:N6)</f>
        <v>50320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50320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50320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>
        <v>5</v>
      </c>
      <c r="M26" s="90">
        <f>+Costos!K21</f>
        <v>11.549200000000001</v>
      </c>
      <c r="N26" s="91">
        <f>B26*L26*M26</f>
        <v>5543.616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8104.5119999999997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>
        <v>21</v>
      </c>
      <c r="AB37" s="101"/>
      <c r="AC37" s="98">
        <v>1</v>
      </c>
      <c r="AD37" s="100">
        <v>21</v>
      </c>
      <c r="AE37" s="101">
        <f>AC37*AD37</f>
        <v>21</v>
      </c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>
        <v>1</v>
      </c>
      <c r="AD53" s="100">
        <f>+Costos!G119</f>
        <v>303.67823499999997</v>
      </c>
      <c r="AE53" s="101">
        <f t="shared" si="11"/>
        <v>303.67823499999997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>
        <v>1</v>
      </c>
      <c r="AD67" s="100">
        <f>+Costos!G186</f>
        <v>20375.066809999997</v>
      </c>
      <c r="AE67" s="101">
        <f t="shared" si="11"/>
        <v>20375.066809999997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20699.745044999996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>
        <v>4</v>
      </c>
      <c r="L79" s="102">
        <f>+Costos!K16</f>
        <v>4053.8160000000003</v>
      </c>
      <c r="M79" s="104">
        <f>K79*L79</f>
        <v>16215.264000000001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16215.264000000001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5" workbookViewId="0">
      <pane xSplit="1" topLeftCell="F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  <col min="9" max="9" width="12.140625" bestFit="1" customWidth="1"/>
    <col min="11" max="11" width="13.7109375" bestFit="1" customWidth="1"/>
    <col min="12" max="12" width="12.140625" bestFit="1" customWidth="1"/>
    <col min="15" max="15" width="13.7109375" bestFit="1" customWidth="1"/>
  </cols>
  <sheetData>
    <row r="1" spans="1:15" ht="33.75">
      <c r="A1" s="79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>SUM(I1:I6)</f>
        <v>0</v>
      </c>
      <c r="J17" s="65">
        <f>SUM(J6:J16)</f>
        <v>0</v>
      </c>
      <c r="K17" s="65">
        <f>SUM(K6:K14)</f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5"/>
  <sheetViews>
    <sheetView topLeftCell="A34" workbookViewId="0">
      <pane xSplit="1" topLeftCell="AA1" activePane="topRight" state="frozen"/>
      <selection pane="topRight" activeCell="AL29" sqref="AL29"/>
    </sheetView>
  </sheetViews>
  <sheetFormatPr baseColWidth="10" defaultRowHeight="15"/>
  <cols>
    <col min="1" max="1" width="34.140625" customWidth="1"/>
    <col min="2" max="2" width="11.7109375" customWidth="1"/>
    <col min="4" max="5" width="15.28515625" bestFit="1" customWidth="1"/>
    <col min="6" max="6" width="13.7109375" bestFit="1" customWidth="1"/>
    <col min="7" max="7" width="14.5703125" bestFit="1" customWidth="1"/>
    <col min="8" max="8" width="12.7109375" bestFit="1" customWidth="1"/>
    <col min="9" max="9" width="15.28515625" bestFit="1" customWidth="1"/>
    <col min="10" max="11" width="12.7109375" bestFit="1" customWidth="1"/>
    <col min="12" max="12" width="15.28515625" bestFit="1" customWidth="1"/>
    <col min="13" max="14" width="12.7109375" bestFit="1" customWidth="1"/>
    <col min="15" max="15" width="15.28515625" bestFit="1" customWidth="1"/>
    <col min="16" max="17" width="12.7109375" bestFit="1" customWidth="1"/>
    <col min="19" max="20" width="12.7109375" bestFit="1" customWidth="1"/>
    <col min="22" max="23" width="12.7109375" bestFit="1" customWidth="1"/>
    <col min="25" max="26" width="12.7109375" bestFit="1" customWidth="1"/>
    <col min="28" max="29" width="12.7109375" bestFit="1" customWidth="1"/>
    <col min="31" max="32" width="12.7109375" bestFit="1" customWidth="1"/>
    <col min="34" max="35" width="12.7109375" bestFit="1" customWidth="1"/>
    <col min="38" max="38" width="12.7109375" bestFit="1" customWidth="1"/>
  </cols>
  <sheetData>
    <row r="1" spans="1:15" ht="33.75">
      <c r="A1" s="79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38" t="s">
        <v>386</v>
      </c>
      <c r="B6" s="19"/>
      <c r="C6" s="215"/>
      <c r="D6" s="215">
        <v>106272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7" si="0">SUM(C6:N6)</f>
        <v>106272</v>
      </c>
    </row>
    <row r="7" spans="1:15">
      <c r="A7" s="4" t="s">
        <v>392</v>
      </c>
      <c r="B7" s="4"/>
      <c r="C7" s="216"/>
      <c r="D7" s="216"/>
      <c r="E7" s="216">
        <v>3420</v>
      </c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3420</v>
      </c>
    </row>
    <row r="8" spans="1:15">
      <c r="A8" s="4" t="s">
        <v>393</v>
      </c>
      <c r="B8" s="4" t="s">
        <v>394</v>
      </c>
      <c r="C8" s="216"/>
      <c r="D8" s="216"/>
      <c r="E8" s="216">
        <v>146000</v>
      </c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146000</v>
      </c>
    </row>
    <row r="9" spans="1:15">
      <c r="A9" s="240" t="s">
        <v>396</v>
      </c>
      <c r="B9" s="4"/>
      <c r="C9" s="216"/>
      <c r="D9" s="216"/>
      <c r="E9" s="216"/>
      <c r="F9" s="241">
        <v>38651.26</v>
      </c>
      <c r="G9" s="216"/>
      <c r="H9" s="216"/>
      <c r="I9" s="216"/>
      <c r="J9" s="216"/>
      <c r="K9" s="216"/>
      <c r="L9" s="216"/>
      <c r="M9" s="216"/>
      <c r="N9" s="216"/>
      <c r="O9" s="66">
        <f t="shared" si="0"/>
        <v>38651.26</v>
      </c>
    </row>
    <row r="10" spans="1:15">
      <c r="A10" s="240" t="s">
        <v>392</v>
      </c>
      <c r="B10" s="4"/>
      <c r="C10" s="216"/>
      <c r="D10" s="216"/>
      <c r="E10" s="216"/>
      <c r="F10" s="216">
        <v>3200</v>
      </c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3200</v>
      </c>
    </row>
    <row r="11" spans="1:15">
      <c r="A11" s="4" t="s">
        <v>406</v>
      </c>
      <c r="B11" s="4"/>
      <c r="C11" s="216"/>
      <c r="D11" s="216"/>
      <c r="E11" s="216"/>
      <c r="F11" s="216"/>
      <c r="G11" s="216">
        <v>-41506</v>
      </c>
      <c r="H11" s="216"/>
      <c r="I11" s="216"/>
      <c r="J11" s="216"/>
      <c r="K11" s="216"/>
      <c r="L11" s="216"/>
      <c r="M11" s="216"/>
      <c r="N11" s="216"/>
      <c r="O11" s="66">
        <f t="shared" si="0"/>
        <v>-41506</v>
      </c>
    </row>
    <row r="12" spans="1:15">
      <c r="A12" s="4" t="s">
        <v>431</v>
      </c>
      <c r="B12" s="21"/>
      <c r="C12" s="217"/>
      <c r="D12" s="217"/>
      <c r="E12" s="217"/>
      <c r="F12" s="217"/>
      <c r="G12" s="217"/>
      <c r="H12" s="217"/>
      <c r="I12" s="217">
        <v>198360</v>
      </c>
      <c r="J12" s="217"/>
      <c r="K12" s="217"/>
      <c r="L12" s="217"/>
      <c r="M12" s="217"/>
      <c r="N12" s="217"/>
      <c r="O12" s="66">
        <f t="shared" si="0"/>
        <v>198360</v>
      </c>
    </row>
    <row r="13" spans="1:15">
      <c r="A13" s="240" t="s">
        <v>432</v>
      </c>
      <c r="B13" s="24"/>
      <c r="C13" s="218"/>
      <c r="D13" s="219"/>
      <c r="E13" s="219"/>
      <c r="F13" s="219"/>
      <c r="G13" s="219"/>
      <c r="H13" s="219"/>
      <c r="I13" s="219">
        <v>-37000</v>
      </c>
      <c r="J13" s="219"/>
      <c r="K13" s="219"/>
      <c r="L13" s="219"/>
      <c r="M13" s="219"/>
      <c r="N13" s="219"/>
      <c r="O13" s="66">
        <f t="shared" si="0"/>
        <v>-37000</v>
      </c>
    </row>
    <row r="14" spans="1:15">
      <c r="A14" s="4" t="s">
        <v>436</v>
      </c>
      <c r="B14" s="4" t="s">
        <v>191</v>
      </c>
      <c r="C14" s="216"/>
      <c r="D14" s="220"/>
      <c r="E14" s="220"/>
      <c r="F14" s="220"/>
      <c r="G14" s="220"/>
      <c r="H14" s="220"/>
      <c r="I14" s="220">
        <v>235204</v>
      </c>
      <c r="J14" s="220"/>
      <c r="K14" s="220"/>
      <c r="L14" s="220"/>
      <c r="M14" s="220"/>
      <c r="N14" s="220"/>
      <c r="O14" s="66">
        <f t="shared" si="0"/>
        <v>235204</v>
      </c>
    </row>
    <row r="15" spans="1:15">
      <c r="A15" s="4" t="s">
        <v>454</v>
      </c>
      <c r="B15" s="4" t="s">
        <v>453</v>
      </c>
      <c r="C15" s="216"/>
      <c r="D15" s="220"/>
      <c r="E15" s="220"/>
      <c r="F15" s="220"/>
      <c r="G15" s="220"/>
      <c r="H15" s="220"/>
      <c r="I15" s="220"/>
      <c r="J15" s="220"/>
      <c r="K15" s="220"/>
      <c r="L15" s="277">
        <v>21500</v>
      </c>
      <c r="M15" s="220"/>
      <c r="N15" s="220"/>
      <c r="O15" s="66">
        <f t="shared" si="0"/>
        <v>21500</v>
      </c>
    </row>
    <row r="16" spans="1:15">
      <c r="A16" s="21" t="s">
        <v>455</v>
      </c>
      <c r="B16" s="21" t="s">
        <v>317</v>
      </c>
      <c r="C16" s="217"/>
      <c r="D16" s="219"/>
      <c r="E16" s="219"/>
      <c r="F16" s="219"/>
      <c r="G16" s="219"/>
      <c r="H16" s="219"/>
      <c r="I16" s="219"/>
      <c r="J16" s="219"/>
      <c r="K16" s="219"/>
      <c r="L16" s="278">
        <v>185740</v>
      </c>
      <c r="M16" s="219"/>
      <c r="N16" s="219"/>
      <c r="O16" s="66"/>
    </row>
    <row r="17" spans="1:38">
      <c r="A17" s="24"/>
      <c r="B17" s="24"/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66">
        <f t="shared" si="0"/>
        <v>0</v>
      </c>
    </row>
    <row r="18" spans="1:38" ht="18">
      <c r="A18" s="64" t="s">
        <v>16</v>
      </c>
      <c r="B18" s="89"/>
      <c r="C18" s="65">
        <f>SUM(C6:C17)</f>
        <v>0</v>
      </c>
      <c r="D18" s="65">
        <f t="shared" ref="D18:O18" si="1">SUM(D6:D17)</f>
        <v>106272</v>
      </c>
      <c r="E18" s="65">
        <f t="shared" si="1"/>
        <v>149420</v>
      </c>
      <c r="F18" s="65">
        <f>SUM(F6:F15)</f>
        <v>41851.26</v>
      </c>
      <c r="G18" s="65">
        <f>SUM(G6:G15)</f>
        <v>-41506</v>
      </c>
      <c r="H18" s="65">
        <f t="shared" si="1"/>
        <v>0</v>
      </c>
      <c r="I18" s="65">
        <f t="shared" si="1"/>
        <v>396564</v>
      </c>
      <c r="J18" s="65">
        <f>SUM(J6:J17)</f>
        <v>0</v>
      </c>
      <c r="K18" s="65">
        <f t="shared" si="1"/>
        <v>0</v>
      </c>
      <c r="L18" s="65">
        <f t="shared" si="1"/>
        <v>207240</v>
      </c>
      <c r="M18" s="65">
        <f t="shared" si="1"/>
        <v>0</v>
      </c>
      <c r="N18" s="65">
        <f t="shared" si="1"/>
        <v>0</v>
      </c>
      <c r="O18" s="65">
        <f t="shared" si="1"/>
        <v>674101.26</v>
      </c>
    </row>
    <row r="20" spans="1:38" s="38" customFormat="1"/>
    <row r="21" spans="1:38" ht="30">
      <c r="A21" s="42" t="s">
        <v>238</v>
      </c>
      <c r="B21" s="25"/>
      <c r="C21" s="23"/>
    </row>
    <row r="22" spans="1:38" ht="15" customHeight="1">
      <c r="A22" s="43"/>
      <c r="B22" s="25"/>
      <c r="C22" s="23"/>
    </row>
    <row r="23" spans="1:38" ht="23.25">
      <c r="A23" s="44" t="s">
        <v>275</v>
      </c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9"/>
    </row>
    <row r="24" spans="1:38" ht="24.75" customHeight="1">
      <c r="A24" s="41"/>
      <c r="B24" s="300" t="s">
        <v>319</v>
      </c>
      <c r="C24" s="301" t="s">
        <v>3</v>
      </c>
      <c r="D24" s="301"/>
      <c r="E24" s="302"/>
      <c r="F24" s="303" t="s">
        <v>4</v>
      </c>
      <c r="G24" s="293"/>
      <c r="H24" s="294"/>
      <c r="I24" s="292" t="s">
        <v>5</v>
      </c>
      <c r="J24" s="293"/>
      <c r="K24" s="294"/>
      <c r="L24" s="292" t="s">
        <v>6</v>
      </c>
      <c r="M24" s="293"/>
      <c r="N24" s="294"/>
      <c r="O24" s="292" t="s">
        <v>7</v>
      </c>
      <c r="P24" s="293"/>
      <c r="Q24" s="294"/>
      <c r="R24" s="292" t="s">
        <v>270</v>
      </c>
      <c r="S24" s="293"/>
      <c r="T24" s="294"/>
      <c r="U24" s="292" t="s">
        <v>271</v>
      </c>
      <c r="V24" s="293"/>
      <c r="W24" s="294"/>
      <c r="X24" s="292" t="s">
        <v>8</v>
      </c>
      <c r="Y24" s="293"/>
      <c r="Z24" s="294"/>
      <c r="AA24" s="292" t="s">
        <v>9</v>
      </c>
      <c r="AB24" s="293"/>
      <c r="AC24" s="294"/>
      <c r="AD24" s="292" t="s">
        <v>10</v>
      </c>
      <c r="AE24" s="293"/>
      <c r="AF24" s="294"/>
      <c r="AG24" s="292" t="s">
        <v>11</v>
      </c>
      <c r="AH24" s="293"/>
      <c r="AI24" s="294"/>
      <c r="AJ24" s="292" t="s">
        <v>12</v>
      </c>
      <c r="AK24" s="293"/>
      <c r="AL24" s="294"/>
    </row>
    <row r="25" spans="1:38" ht="15.75" customHeight="1">
      <c r="A25" s="22"/>
      <c r="B25" s="300"/>
      <c r="C25" s="48" t="s">
        <v>245</v>
      </c>
      <c r="D25" s="49" t="s">
        <v>246</v>
      </c>
      <c r="E25" s="50" t="s">
        <v>2</v>
      </c>
      <c r="F25" s="48" t="s">
        <v>245</v>
      </c>
      <c r="G25" s="49" t="s">
        <v>246</v>
      </c>
      <c r="H25" s="50" t="s">
        <v>2</v>
      </c>
      <c r="I25" s="48" t="s">
        <v>245</v>
      </c>
      <c r="J25" s="49" t="s">
        <v>246</v>
      </c>
      <c r="K25" s="50" t="s">
        <v>2</v>
      </c>
      <c r="L25" s="48" t="s">
        <v>245</v>
      </c>
      <c r="M25" s="49" t="s">
        <v>246</v>
      </c>
      <c r="N25" s="50" t="s">
        <v>2</v>
      </c>
      <c r="O25" s="48" t="s">
        <v>245</v>
      </c>
      <c r="P25" s="49" t="s">
        <v>246</v>
      </c>
      <c r="Q25" s="50" t="s">
        <v>2</v>
      </c>
      <c r="R25" s="48" t="s">
        <v>245</v>
      </c>
      <c r="S25" s="49" t="s">
        <v>246</v>
      </c>
      <c r="T25" s="50" t="s">
        <v>2</v>
      </c>
      <c r="U25" s="48" t="s">
        <v>245</v>
      </c>
      <c r="V25" s="49" t="s">
        <v>246</v>
      </c>
      <c r="W25" s="50" t="s">
        <v>2</v>
      </c>
      <c r="X25" s="48" t="s">
        <v>245</v>
      </c>
      <c r="Y25" s="49" t="s">
        <v>246</v>
      </c>
      <c r="Z25" s="50" t="s">
        <v>2</v>
      </c>
      <c r="AA25" s="48" t="s">
        <v>245</v>
      </c>
      <c r="AB25" s="49" t="s">
        <v>246</v>
      </c>
      <c r="AC25" s="50" t="s">
        <v>2</v>
      </c>
      <c r="AD25" s="48" t="s">
        <v>245</v>
      </c>
      <c r="AE25" s="49" t="s">
        <v>246</v>
      </c>
      <c r="AF25" s="50" t="s">
        <v>2</v>
      </c>
      <c r="AG25" s="48" t="s">
        <v>245</v>
      </c>
      <c r="AH25" s="49" t="s">
        <v>246</v>
      </c>
      <c r="AI25" s="50" t="s">
        <v>2</v>
      </c>
      <c r="AJ25" s="48" t="s">
        <v>245</v>
      </c>
      <c r="AK25" s="49" t="s">
        <v>246</v>
      </c>
      <c r="AL25" s="50" t="s">
        <v>2</v>
      </c>
    </row>
    <row r="26" spans="1:38" ht="15" customHeight="1">
      <c r="A26" s="71" t="s">
        <v>139</v>
      </c>
      <c r="B26" s="29">
        <v>60</v>
      </c>
      <c r="C26" s="82">
        <v>5</v>
      </c>
      <c r="D26" s="90">
        <f>+Costos!K20</f>
        <v>22.190999999999999</v>
      </c>
      <c r="E26" s="91">
        <f>B26*C26*D26</f>
        <v>6657.2999999999993</v>
      </c>
      <c r="F26" s="82">
        <v>8</v>
      </c>
      <c r="G26" s="90">
        <f>+Costos!K20</f>
        <v>22.190999999999999</v>
      </c>
      <c r="H26" s="91">
        <f>B26*F26*G26</f>
        <v>10651.68</v>
      </c>
      <c r="I26" s="82">
        <v>2</v>
      </c>
      <c r="J26" s="90">
        <f>+Costos!K20</f>
        <v>22.190999999999999</v>
      </c>
      <c r="K26" s="91">
        <f>B26*I26*G26</f>
        <v>2662.92</v>
      </c>
      <c r="L26" s="82">
        <v>6</v>
      </c>
      <c r="M26" s="90">
        <f>+Costos!K20</f>
        <v>22.190999999999999</v>
      </c>
      <c r="N26" s="91">
        <f>B26*L26*M26</f>
        <v>7988.7599999999993</v>
      </c>
      <c r="O26" s="82">
        <v>7</v>
      </c>
      <c r="P26" s="90">
        <f>+Costos!K20</f>
        <v>22.190999999999999</v>
      </c>
      <c r="Q26" s="91">
        <f>B26*O26*P26</f>
        <v>9320.2199999999993</v>
      </c>
      <c r="R26" s="82">
        <v>4</v>
      </c>
      <c r="S26" s="90">
        <f>+Costos!K20</f>
        <v>22.190999999999999</v>
      </c>
      <c r="T26" s="91">
        <f>B26*R26*S26</f>
        <v>5325.84</v>
      </c>
      <c r="U26" s="82">
        <v>3</v>
      </c>
      <c r="V26" s="90">
        <f>+Costos!K20</f>
        <v>22.190999999999999</v>
      </c>
      <c r="W26" s="91">
        <f>B26*U26*V26</f>
        <v>3994.3799999999997</v>
      </c>
      <c r="X26" s="82">
        <v>5</v>
      </c>
      <c r="Y26" s="90">
        <f>+Costos!K20</f>
        <v>22.190999999999999</v>
      </c>
      <c r="Z26" s="91">
        <f>B26*X26*Y26</f>
        <v>6657.2999999999993</v>
      </c>
      <c r="AA26" s="82">
        <v>4</v>
      </c>
      <c r="AB26" s="90">
        <f>+Costos!K20</f>
        <v>22.190999999999999</v>
      </c>
      <c r="AC26" s="91">
        <f>B26*AA26*AB26</f>
        <v>5325.84</v>
      </c>
      <c r="AD26" s="82">
        <v>4</v>
      </c>
      <c r="AE26" s="90">
        <f>+Costos!K20</f>
        <v>22.190999999999999</v>
      </c>
      <c r="AF26" s="91">
        <f>B26*AD26*AE26</f>
        <v>5325.84</v>
      </c>
      <c r="AG26" s="82">
        <v>5</v>
      </c>
      <c r="AH26" s="90">
        <f>+Costos!K20</f>
        <v>22.190999999999999</v>
      </c>
      <c r="AI26" s="91">
        <f>B26*AG26*AH26</f>
        <v>6657.2999999999993</v>
      </c>
      <c r="AJ26" s="82">
        <v>7</v>
      </c>
      <c r="AK26" s="90">
        <f>+Costos!K20</f>
        <v>22.190999999999999</v>
      </c>
      <c r="AL26" s="91">
        <f>AJ26*AK26*B26</f>
        <v>9320.2199999999993</v>
      </c>
    </row>
    <row r="27" spans="1:38" ht="15" customHeight="1">
      <c r="A27" s="72" t="s">
        <v>140</v>
      </c>
      <c r="B27" s="26">
        <v>96</v>
      </c>
      <c r="C27" s="83">
        <v>10</v>
      </c>
      <c r="D27" s="90">
        <f>+Costos!K21</f>
        <v>11.549200000000001</v>
      </c>
      <c r="E27" s="91">
        <f>B27*C27*D27</f>
        <v>11087.232</v>
      </c>
      <c r="F27" s="83">
        <v>24</v>
      </c>
      <c r="G27" s="90">
        <f>+Costos!K21</f>
        <v>11.549200000000001</v>
      </c>
      <c r="H27" s="91">
        <f>B27*F27*G27</f>
        <v>26609.356800000001</v>
      </c>
      <c r="I27" s="83">
        <v>5</v>
      </c>
      <c r="J27" s="90">
        <f>+Costos!K21</f>
        <v>11.549200000000001</v>
      </c>
      <c r="K27" s="91">
        <f>B27*I27*G27</f>
        <v>5543.616</v>
      </c>
      <c r="L27" s="83">
        <v>6</v>
      </c>
      <c r="M27" s="90">
        <f>+Costos!K21</f>
        <v>11.549200000000001</v>
      </c>
      <c r="N27" s="91">
        <f>B27*L27*M27</f>
        <v>6652.3392000000003</v>
      </c>
      <c r="O27" s="83">
        <v>6</v>
      </c>
      <c r="P27" s="90">
        <f>+Costos!K21</f>
        <v>11.549200000000001</v>
      </c>
      <c r="Q27" s="91">
        <f>B27*O27*P27</f>
        <v>6652.3392000000003</v>
      </c>
      <c r="R27" s="83">
        <v>7</v>
      </c>
      <c r="S27" s="90">
        <f>+Costos!K21</f>
        <v>11.549200000000001</v>
      </c>
      <c r="T27" s="91">
        <f>B27*R27*S27</f>
        <v>7761.0624000000007</v>
      </c>
      <c r="U27" s="83">
        <v>13</v>
      </c>
      <c r="V27" s="90">
        <f>+Costos!K21</f>
        <v>11.549200000000001</v>
      </c>
      <c r="W27" s="91">
        <f>B27*U27*V27</f>
        <v>14413.401600000001</v>
      </c>
      <c r="X27" s="83">
        <v>13</v>
      </c>
      <c r="Y27" s="90">
        <f>+Costos!K21</f>
        <v>11.549200000000001</v>
      </c>
      <c r="Z27" s="91">
        <f>B27*X27*Y27</f>
        <v>14413.401600000001</v>
      </c>
      <c r="AA27" s="83">
        <v>10</v>
      </c>
      <c r="AB27" s="90">
        <f>+Costos!K21</f>
        <v>11.549200000000001</v>
      </c>
      <c r="AC27" s="91">
        <f>B27*AA27*AB27</f>
        <v>11087.232</v>
      </c>
      <c r="AD27" s="83">
        <v>10</v>
      </c>
      <c r="AE27" s="90">
        <f>+Costos!K21</f>
        <v>11.549200000000001</v>
      </c>
      <c r="AF27" s="91">
        <f>B27*AD27*AE27</f>
        <v>11087.232</v>
      </c>
      <c r="AG27" s="83">
        <v>5</v>
      </c>
      <c r="AH27" s="90">
        <f>+Costos!K21</f>
        <v>11.549200000000001</v>
      </c>
      <c r="AI27" s="91">
        <f>B27*AG27*AH27</f>
        <v>5543.616</v>
      </c>
      <c r="AJ27" s="83">
        <v>8</v>
      </c>
      <c r="AK27" s="90">
        <f>+Costos!K21</f>
        <v>11.549200000000001</v>
      </c>
      <c r="AL27" s="91">
        <f>AJ27*AK27*B27</f>
        <v>8869.7856000000011</v>
      </c>
    </row>
    <row r="28" spans="1:38" ht="15" customHeight="1">
      <c r="A28" s="87" t="s">
        <v>141</v>
      </c>
      <c r="B28" s="88">
        <v>96</v>
      </c>
      <c r="C28" s="83">
        <v>3</v>
      </c>
      <c r="D28" s="90">
        <f>+Costos!K22</f>
        <v>13.337999999999999</v>
      </c>
      <c r="E28" s="91">
        <f>B28*C28*D28</f>
        <v>3841.3439999999996</v>
      </c>
      <c r="F28" s="83">
        <v>4</v>
      </c>
      <c r="G28" s="90">
        <f>+Costos!K22</f>
        <v>13.337999999999999</v>
      </c>
      <c r="H28" s="91">
        <f>B28*F28*G28</f>
        <v>5121.7919999999995</v>
      </c>
      <c r="I28" s="83">
        <v>2</v>
      </c>
      <c r="J28" s="90">
        <f>+Costos!K22</f>
        <v>13.337999999999999</v>
      </c>
      <c r="K28" s="91">
        <f>B28*I28*G28</f>
        <v>2560.8959999999997</v>
      </c>
      <c r="L28" s="83">
        <v>5</v>
      </c>
      <c r="M28" s="90">
        <f>+Costos!K22</f>
        <v>13.337999999999999</v>
      </c>
      <c r="N28" s="91">
        <f>B28*L28*M28</f>
        <v>6402.24</v>
      </c>
      <c r="O28" s="83">
        <v>1</v>
      </c>
      <c r="P28" s="90">
        <f>+Costos!K22</f>
        <v>13.337999999999999</v>
      </c>
      <c r="Q28" s="91">
        <f>B28*O28*P28</f>
        <v>1280.4479999999999</v>
      </c>
      <c r="R28" s="83"/>
      <c r="S28" s="90">
        <f>+Costos!K22</f>
        <v>13.337999999999999</v>
      </c>
      <c r="T28" s="91">
        <f>B28*R28*S28</f>
        <v>0</v>
      </c>
      <c r="U28" s="83">
        <v>2</v>
      </c>
      <c r="V28" s="90">
        <f>+Costos!K22</f>
        <v>13.337999999999999</v>
      </c>
      <c r="W28" s="91">
        <f>B28*U28*V28</f>
        <v>2560.8959999999997</v>
      </c>
      <c r="X28" s="83">
        <v>3</v>
      </c>
      <c r="Y28" s="90">
        <f>+Costos!K22</f>
        <v>13.337999999999999</v>
      </c>
      <c r="Z28" s="91">
        <f>B28*X28*Y28</f>
        <v>3841.3439999999996</v>
      </c>
      <c r="AA28" s="83">
        <v>1</v>
      </c>
      <c r="AB28" s="90">
        <f>+Costos!K22</f>
        <v>13.337999999999999</v>
      </c>
      <c r="AC28" s="91">
        <f>B28*AA28*AB28</f>
        <v>1280.4479999999999</v>
      </c>
      <c r="AD28" s="83">
        <v>2</v>
      </c>
      <c r="AE28" s="90">
        <f>+Costos!K22</f>
        <v>13.337999999999999</v>
      </c>
      <c r="AF28" s="91">
        <f>B28*AD28*AE28</f>
        <v>2560.8959999999997</v>
      </c>
      <c r="AG28" s="83">
        <v>1</v>
      </c>
      <c r="AH28" s="90">
        <f>+Costos!K22</f>
        <v>13.337999999999999</v>
      </c>
      <c r="AI28" s="91">
        <f>B28*AG28*AH28</f>
        <v>1280.4479999999999</v>
      </c>
      <c r="AJ28" s="83">
        <v>5</v>
      </c>
      <c r="AK28" s="90">
        <f>+Costos!K22</f>
        <v>13.337999999999999</v>
      </c>
      <c r="AL28" s="91">
        <f>AJ28*AK28*B28</f>
        <v>6402.24</v>
      </c>
    </row>
    <row r="29" spans="1:38" s="267" customFormat="1" ht="15" customHeight="1">
      <c r="A29" s="264" t="s">
        <v>279</v>
      </c>
      <c r="B29" s="265"/>
      <c r="C29" s="266"/>
      <c r="D29" s="94"/>
      <c r="E29" s="99">
        <f>SUM(E26:E28)</f>
        <v>21585.876</v>
      </c>
      <c r="F29" s="268"/>
      <c r="G29" s="94"/>
      <c r="H29" s="99">
        <f>SUM(H26:H28)</f>
        <v>42382.828800000003</v>
      </c>
      <c r="I29" s="268"/>
      <c r="J29" s="94"/>
      <c r="K29" s="99">
        <f>SUM(K26:K28)</f>
        <v>10767.432000000001</v>
      </c>
      <c r="L29" s="268"/>
      <c r="M29" s="94"/>
      <c r="N29" s="99">
        <f>SUM(N26:N28)</f>
        <v>21043.339200000002</v>
      </c>
      <c r="O29" s="268"/>
      <c r="P29" s="94"/>
      <c r="Q29" s="99">
        <f>SUM(Q26:Q28)</f>
        <v>17253.0072</v>
      </c>
      <c r="R29" s="268"/>
      <c r="S29" s="94"/>
      <c r="T29" s="99">
        <f>SUM(T26:T28)</f>
        <v>13086.902400000001</v>
      </c>
      <c r="U29" s="268"/>
      <c r="V29" s="94"/>
      <c r="W29" s="99">
        <f>SUM(W26:W28)</f>
        <v>20968.677600000003</v>
      </c>
      <c r="X29" s="268"/>
      <c r="Y29" s="94"/>
      <c r="Z29" s="99">
        <f>SUM(Z26:Z28)</f>
        <v>24912.045600000001</v>
      </c>
      <c r="AA29" s="268"/>
      <c r="AB29" s="94"/>
      <c r="AC29" s="99">
        <f>SUM(AC26:AC28)</f>
        <v>17693.52</v>
      </c>
      <c r="AD29" s="268"/>
      <c r="AE29" s="94"/>
      <c r="AF29" s="99">
        <f>SUM(AF26:AF28)</f>
        <v>18973.968000000001</v>
      </c>
      <c r="AG29" s="268"/>
      <c r="AH29" s="94"/>
      <c r="AI29" s="99">
        <f>SUM(AI26:AI28)</f>
        <v>13481.364</v>
      </c>
      <c r="AJ29" s="268"/>
      <c r="AK29" s="94"/>
      <c r="AL29" s="99">
        <f>SUM(AL26:AL28)</f>
        <v>24592.245600000002</v>
      </c>
    </row>
    <row r="30" spans="1:38" ht="15" customHeight="1"/>
    <row r="31" spans="1:38" ht="16.5" customHeight="1"/>
    <row r="32" spans="1:38" ht="24" thickBot="1">
      <c r="A32" s="45" t="s">
        <v>258</v>
      </c>
      <c r="D32" s="106"/>
      <c r="E32" s="106"/>
      <c r="F32" s="106"/>
      <c r="G32" s="106"/>
      <c r="H32" s="106"/>
      <c r="I32" s="106"/>
      <c r="J32" s="106"/>
      <c r="K32" s="106"/>
      <c r="L32" s="6"/>
    </row>
    <row r="33" spans="1:37">
      <c r="A33" s="73"/>
      <c r="B33" s="308" t="s">
        <v>3</v>
      </c>
      <c r="C33" s="309"/>
      <c r="D33" s="309"/>
      <c r="E33" s="307" t="s">
        <v>4</v>
      </c>
      <c r="F33" s="307"/>
      <c r="G33" s="307"/>
      <c r="H33" s="307" t="s">
        <v>5</v>
      </c>
      <c r="I33" s="307"/>
      <c r="J33" s="307"/>
      <c r="K33" s="307" t="s">
        <v>6</v>
      </c>
      <c r="L33" s="307"/>
      <c r="M33" s="307"/>
      <c r="N33" s="307" t="s">
        <v>7</v>
      </c>
      <c r="O33" s="307"/>
      <c r="P33" s="307"/>
      <c r="Q33" s="307" t="s">
        <v>270</v>
      </c>
      <c r="R33" s="307"/>
      <c r="S33" s="307"/>
      <c r="T33" s="307" t="s">
        <v>271</v>
      </c>
      <c r="U33" s="307"/>
      <c r="V33" s="307"/>
      <c r="W33" s="307" t="s">
        <v>8</v>
      </c>
      <c r="X33" s="307"/>
      <c r="Y33" s="307"/>
      <c r="Z33" s="307" t="s">
        <v>9</v>
      </c>
      <c r="AA33" s="307"/>
      <c r="AB33" s="307"/>
      <c r="AC33" s="307" t="s">
        <v>10</v>
      </c>
      <c r="AD33" s="307"/>
      <c r="AE33" s="307"/>
      <c r="AF33" s="307" t="s">
        <v>11</v>
      </c>
      <c r="AG33" s="307"/>
      <c r="AH33" s="307"/>
      <c r="AI33" s="307" t="s">
        <v>12</v>
      </c>
      <c r="AJ33" s="307"/>
      <c r="AK33" s="307"/>
    </row>
    <row r="34" spans="1:37" ht="18">
      <c r="A34" s="7" t="s">
        <v>239</v>
      </c>
      <c r="B34" s="78" t="s">
        <v>245</v>
      </c>
      <c r="C34" s="40" t="s">
        <v>246</v>
      </c>
      <c r="D34" s="31" t="s">
        <v>2</v>
      </c>
      <c r="E34" s="31" t="s">
        <v>245</v>
      </c>
      <c r="F34" s="40" t="s">
        <v>246</v>
      </c>
      <c r="G34" s="31" t="s">
        <v>2</v>
      </c>
      <c r="H34" s="31" t="s">
        <v>245</v>
      </c>
      <c r="I34" s="40" t="s">
        <v>246</v>
      </c>
      <c r="J34" s="31" t="s">
        <v>2</v>
      </c>
      <c r="K34" s="31" t="s">
        <v>245</v>
      </c>
      <c r="L34" s="40" t="s">
        <v>246</v>
      </c>
      <c r="M34" s="31" t="s">
        <v>2</v>
      </c>
      <c r="N34" s="31" t="s">
        <v>245</v>
      </c>
      <c r="O34" s="40" t="s">
        <v>246</v>
      </c>
      <c r="P34" s="31" t="s">
        <v>2</v>
      </c>
      <c r="Q34" s="31" t="s">
        <v>245</v>
      </c>
      <c r="R34" s="40" t="s">
        <v>246</v>
      </c>
      <c r="S34" s="31" t="s">
        <v>2</v>
      </c>
      <c r="T34" s="31" t="s">
        <v>245</v>
      </c>
      <c r="U34" s="40" t="s">
        <v>246</v>
      </c>
      <c r="V34" s="31" t="s">
        <v>2</v>
      </c>
      <c r="W34" s="31" t="s">
        <v>245</v>
      </c>
      <c r="X34" s="40" t="s">
        <v>246</v>
      </c>
      <c r="Y34" s="31" t="s">
        <v>2</v>
      </c>
      <c r="Z34" s="31" t="s">
        <v>245</v>
      </c>
      <c r="AA34" s="40" t="s">
        <v>246</v>
      </c>
      <c r="AB34" s="31" t="s">
        <v>2</v>
      </c>
      <c r="AC34" s="31" t="s">
        <v>245</v>
      </c>
      <c r="AD34" s="40" t="s">
        <v>246</v>
      </c>
      <c r="AE34" s="31" t="s">
        <v>2</v>
      </c>
      <c r="AF34" s="31" t="s">
        <v>245</v>
      </c>
      <c r="AG34" s="40" t="s">
        <v>246</v>
      </c>
      <c r="AH34" s="31" t="s">
        <v>2</v>
      </c>
      <c r="AI34" s="31" t="s">
        <v>245</v>
      </c>
      <c r="AJ34" s="40" t="s">
        <v>246</v>
      </c>
      <c r="AK34" s="31" t="s">
        <v>2</v>
      </c>
    </row>
    <row r="35" spans="1:37" ht="18">
      <c r="A35" s="7"/>
      <c r="B35" s="28"/>
      <c r="C35" s="84"/>
      <c r="D35" s="47"/>
      <c r="E35" s="11"/>
      <c r="F35" s="12"/>
      <c r="G35" s="13"/>
      <c r="H35" s="11"/>
      <c r="I35" s="11"/>
      <c r="J35" s="13"/>
      <c r="K35" s="11"/>
      <c r="L35" s="11"/>
      <c r="M35" s="13"/>
      <c r="N35" s="11"/>
      <c r="O35" s="11"/>
      <c r="P35" s="13"/>
      <c r="Q35" s="11"/>
      <c r="R35" s="11"/>
      <c r="S35" s="13"/>
      <c r="T35" s="11"/>
      <c r="U35" s="11"/>
      <c r="V35" s="13"/>
      <c r="W35" s="11"/>
      <c r="X35" s="11"/>
      <c r="Y35" s="13"/>
      <c r="Z35" s="11"/>
      <c r="AA35" s="11"/>
      <c r="AB35" s="13"/>
      <c r="AC35" s="11"/>
      <c r="AD35" s="11"/>
      <c r="AE35" s="13"/>
      <c r="AF35" s="11"/>
      <c r="AG35" s="11"/>
      <c r="AH35" s="13"/>
      <c r="AI35" s="11"/>
      <c r="AJ35" s="11"/>
      <c r="AK35" s="13"/>
    </row>
    <row r="36" spans="1:37" ht="15.75">
      <c r="A36" s="8" t="s">
        <v>18</v>
      </c>
      <c r="B36" s="98"/>
      <c r="C36" s="100">
        <f>+Costos!G39</f>
        <v>1619.1</v>
      </c>
      <c r="D36" s="101">
        <f>B36*C36</f>
        <v>0</v>
      </c>
      <c r="E36" s="98"/>
      <c r="F36" s="100">
        <f>+Costos!G39</f>
        <v>1619.1</v>
      </c>
      <c r="G36" s="101">
        <f>E36*F36</f>
        <v>0</v>
      </c>
      <c r="H36" s="98"/>
      <c r="I36" s="100">
        <f>+Costos!G39</f>
        <v>1619.1</v>
      </c>
      <c r="J36" s="101">
        <f>H36*I36</f>
        <v>0</v>
      </c>
      <c r="K36" s="98"/>
      <c r="L36" s="100">
        <f>+Costos!G39</f>
        <v>1619.1</v>
      </c>
      <c r="M36" s="101">
        <f>K36*L36</f>
        <v>0</v>
      </c>
      <c r="N36" s="98"/>
      <c r="O36" s="100">
        <f>+Costos!G39</f>
        <v>1619.1</v>
      </c>
      <c r="P36" s="101">
        <f>N36*O36</f>
        <v>0</v>
      </c>
      <c r="Q36" s="98"/>
      <c r="R36" s="100">
        <f>+Costos!G39</f>
        <v>1619.1</v>
      </c>
      <c r="S36" s="101">
        <f>Q36*R36</f>
        <v>0</v>
      </c>
      <c r="T36" s="98"/>
      <c r="U36" s="100">
        <f>+Costos!G39</f>
        <v>1619.1</v>
      </c>
      <c r="V36" s="101">
        <f>T36*U36</f>
        <v>0</v>
      </c>
      <c r="W36" s="98"/>
      <c r="X36" s="100">
        <f>+Costos!G39</f>
        <v>1619.1</v>
      </c>
      <c r="Y36" s="101">
        <f>W36*X36</f>
        <v>0</v>
      </c>
      <c r="Z36" s="98"/>
      <c r="AA36" s="100">
        <f>+Costos!G39</f>
        <v>1619.1</v>
      </c>
      <c r="AB36" s="101">
        <f>Z36*AA36</f>
        <v>0</v>
      </c>
      <c r="AC36" s="98"/>
      <c r="AD36" s="100">
        <f>+Costos!G39</f>
        <v>1619.1</v>
      </c>
      <c r="AE36" s="101">
        <f>AC36*AD36</f>
        <v>0</v>
      </c>
      <c r="AF36" s="98"/>
      <c r="AG36" s="100">
        <f>+Costos!G39</f>
        <v>1619.1</v>
      </c>
      <c r="AH36" s="101">
        <f>AF36*AG36</f>
        <v>0</v>
      </c>
      <c r="AI36" s="98"/>
      <c r="AJ36" s="100">
        <f>+Costos!G39</f>
        <v>1619.1</v>
      </c>
      <c r="AK36" s="101">
        <f>AI36*AJ36</f>
        <v>0</v>
      </c>
    </row>
    <row r="37" spans="1:37" ht="15.75">
      <c r="A37" s="8" t="s">
        <v>384</v>
      </c>
      <c r="B37" s="98"/>
      <c r="C37" s="100">
        <f>+Costos!G215</f>
        <v>10.5</v>
      </c>
      <c r="D37" s="101">
        <f>B37*C37</f>
        <v>0</v>
      </c>
      <c r="E37" s="98"/>
      <c r="F37" s="100">
        <f>+Costos!G215</f>
        <v>10.5</v>
      </c>
      <c r="G37" s="101">
        <f>E37*F37</f>
        <v>0</v>
      </c>
      <c r="H37" s="98">
        <v>18</v>
      </c>
      <c r="I37" s="100">
        <f>+Costos!G215</f>
        <v>10.5</v>
      </c>
      <c r="J37" s="101">
        <f>I37*H37</f>
        <v>189</v>
      </c>
      <c r="K37" s="98"/>
      <c r="L37" s="100">
        <v>10.5</v>
      </c>
      <c r="M37" s="101"/>
      <c r="N37" s="98">
        <v>2</v>
      </c>
      <c r="O37" s="100">
        <v>10.5</v>
      </c>
      <c r="P37" s="101">
        <f>N37*O37</f>
        <v>21</v>
      </c>
      <c r="Q37" s="98">
        <v>4</v>
      </c>
      <c r="R37" s="100">
        <v>10.5</v>
      </c>
      <c r="S37" s="101">
        <f>Q37*R37</f>
        <v>42</v>
      </c>
      <c r="T37" s="98">
        <v>8</v>
      </c>
      <c r="U37" s="100">
        <v>10.5</v>
      </c>
      <c r="V37" s="101">
        <f>T37*U37</f>
        <v>84</v>
      </c>
      <c r="W37" s="98">
        <v>27</v>
      </c>
      <c r="X37" s="100">
        <v>10.5</v>
      </c>
      <c r="Y37" s="101">
        <f>W37*X37</f>
        <v>283.5</v>
      </c>
      <c r="Z37" s="98"/>
      <c r="AA37" s="100">
        <v>10.5</v>
      </c>
      <c r="AB37" s="101"/>
      <c r="AC37" s="98">
        <v>17</v>
      </c>
      <c r="AD37" s="100">
        <v>10.5</v>
      </c>
      <c r="AE37" s="101">
        <f>AC37*AD37</f>
        <v>178.5</v>
      </c>
      <c r="AF37" s="98"/>
      <c r="AG37" s="100">
        <v>10.5</v>
      </c>
      <c r="AH37" s="101"/>
      <c r="AI37" s="98">
        <v>11</v>
      </c>
      <c r="AJ37" s="100">
        <v>10.5</v>
      </c>
      <c r="AK37" s="101">
        <f>AI37*AJ37</f>
        <v>115.5</v>
      </c>
    </row>
    <row r="38" spans="1:37" ht="15.75">
      <c r="A38" s="8" t="s">
        <v>384</v>
      </c>
      <c r="B38" s="98"/>
      <c r="C38" s="100">
        <f>+Costos!G216</f>
        <v>21</v>
      </c>
      <c r="D38" s="101">
        <f>B38*C38</f>
        <v>0</v>
      </c>
      <c r="E38" s="98"/>
      <c r="F38" s="100">
        <f>+Costos!G216</f>
        <v>21</v>
      </c>
      <c r="G38" s="101">
        <f>E38*F38</f>
        <v>0</v>
      </c>
      <c r="H38" s="98"/>
      <c r="I38" s="100">
        <f>+Costos!G216</f>
        <v>21</v>
      </c>
      <c r="J38" s="101">
        <f>H38*I38</f>
        <v>0</v>
      </c>
      <c r="K38" s="98"/>
      <c r="L38" s="100">
        <v>21</v>
      </c>
      <c r="M38" s="101"/>
      <c r="N38" s="98"/>
      <c r="O38" s="100">
        <v>21</v>
      </c>
      <c r="P38" s="101"/>
      <c r="Q38" s="98">
        <v>5</v>
      </c>
      <c r="R38" s="100">
        <v>21</v>
      </c>
      <c r="S38" s="101">
        <f>Q38*R38</f>
        <v>105</v>
      </c>
      <c r="T38" s="98">
        <v>6</v>
      </c>
      <c r="U38" s="100">
        <v>21</v>
      </c>
      <c r="V38" s="101">
        <f>T38*U38</f>
        <v>126</v>
      </c>
      <c r="W38" s="98">
        <v>16</v>
      </c>
      <c r="X38" s="100">
        <v>21</v>
      </c>
      <c r="Y38" s="101">
        <f>W38*X38</f>
        <v>336</v>
      </c>
      <c r="Z38" s="98"/>
      <c r="AA38" s="100">
        <v>21</v>
      </c>
      <c r="AB38" s="101"/>
      <c r="AC38" s="98">
        <v>9</v>
      </c>
      <c r="AD38" s="100">
        <v>21</v>
      </c>
      <c r="AE38" s="101">
        <f>AC38*AD38</f>
        <v>189</v>
      </c>
      <c r="AF38" s="98"/>
      <c r="AG38" s="100">
        <v>21</v>
      </c>
      <c r="AH38" s="101"/>
      <c r="AI38" s="98">
        <v>5</v>
      </c>
      <c r="AJ38" s="100">
        <v>21</v>
      </c>
      <c r="AK38" s="101">
        <f>AI38*AJ38</f>
        <v>105</v>
      </c>
    </row>
    <row r="39" spans="1:37" ht="15.75">
      <c r="A39" s="8" t="s">
        <v>44</v>
      </c>
      <c r="B39" s="98"/>
      <c r="C39" s="100">
        <f>+Costos!G40</f>
        <v>20</v>
      </c>
      <c r="D39" s="101">
        <f t="shared" ref="D39:D73" si="2">B39*C39</f>
        <v>0</v>
      </c>
      <c r="E39" s="98">
        <v>5</v>
      </c>
      <c r="F39" s="100">
        <f>+Costos!G40</f>
        <v>20</v>
      </c>
      <c r="G39" s="101">
        <f t="shared" ref="G39:G73" si="3">E39*F39</f>
        <v>100</v>
      </c>
      <c r="H39" s="98">
        <v>2</v>
      </c>
      <c r="I39" s="100">
        <f>+Costos!G40</f>
        <v>20</v>
      </c>
      <c r="J39" s="101">
        <f t="shared" ref="J39:J73" si="4">H39*I39</f>
        <v>40</v>
      </c>
      <c r="K39" s="98"/>
      <c r="L39" s="100">
        <f>+Costos!G40</f>
        <v>20</v>
      </c>
      <c r="M39" s="101">
        <f t="shared" ref="M39:M73" si="5">K39*L39</f>
        <v>0</v>
      </c>
      <c r="N39" s="98"/>
      <c r="O39" s="100">
        <f>+Costos!G40</f>
        <v>20</v>
      </c>
      <c r="P39" s="101">
        <f t="shared" ref="P39:P73" si="6">N39*O39</f>
        <v>0</v>
      </c>
      <c r="Q39" s="98"/>
      <c r="R39" s="100">
        <f>+Costos!G40</f>
        <v>20</v>
      </c>
      <c r="S39" s="101">
        <f t="shared" ref="S39:S73" si="7">Q39*R39</f>
        <v>0</v>
      </c>
      <c r="T39" s="98">
        <v>3</v>
      </c>
      <c r="U39" s="100">
        <f>+Costos!G40</f>
        <v>20</v>
      </c>
      <c r="V39" s="101">
        <f t="shared" ref="V39:V73" si="8">T39*U39</f>
        <v>60</v>
      </c>
      <c r="W39" s="98">
        <v>3</v>
      </c>
      <c r="X39" s="100">
        <f>+Costos!G40</f>
        <v>20</v>
      </c>
      <c r="Y39" s="101">
        <f t="shared" ref="Y39:Y73" si="9">W39*X39</f>
        <v>60</v>
      </c>
      <c r="Z39" s="98"/>
      <c r="AA39" s="100">
        <f>+Costos!G40</f>
        <v>20</v>
      </c>
      <c r="AB39" s="101">
        <f t="shared" ref="AB39:AB73" si="10">Z39*AA39</f>
        <v>0</v>
      </c>
      <c r="AC39" s="98"/>
      <c r="AD39" s="100">
        <f>+Costos!G40</f>
        <v>20</v>
      </c>
      <c r="AE39" s="101">
        <f t="shared" ref="AE39:AE73" si="11">AC39*AD39</f>
        <v>0</v>
      </c>
      <c r="AF39" s="98"/>
      <c r="AG39" s="100">
        <f>+Costos!G40</f>
        <v>20</v>
      </c>
      <c r="AH39" s="101">
        <f t="shared" ref="AH39:AH73" si="12">AF39*AG39</f>
        <v>0</v>
      </c>
      <c r="AI39" s="98"/>
      <c r="AJ39" s="100">
        <f>+Costos!G40</f>
        <v>20</v>
      </c>
      <c r="AK39" s="101">
        <f t="shared" ref="AK39:AK73" si="13">AI39*AJ39</f>
        <v>0</v>
      </c>
    </row>
    <row r="40" spans="1:37" ht="15.75">
      <c r="A40" s="9" t="s">
        <v>19</v>
      </c>
      <c r="B40" s="98">
        <v>1</v>
      </c>
      <c r="C40" s="100">
        <f>+Costos!G44</f>
        <v>89.92367999999999</v>
      </c>
      <c r="D40" s="101">
        <f t="shared" si="2"/>
        <v>89.92367999999999</v>
      </c>
      <c r="E40" s="98"/>
      <c r="F40" s="100">
        <f>+Costos!G44</f>
        <v>89.92367999999999</v>
      </c>
      <c r="G40" s="101">
        <f t="shared" si="3"/>
        <v>0</v>
      </c>
      <c r="H40" s="98"/>
      <c r="I40" s="100">
        <f>+Costos!G44</f>
        <v>89.92367999999999</v>
      </c>
      <c r="J40" s="101">
        <f t="shared" si="4"/>
        <v>0</v>
      </c>
      <c r="K40" s="98"/>
      <c r="L40" s="100">
        <f>+Costos!G44</f>
        <v>89.92367999999999</v>
      </c>
      <c r="M40" s="101">
        <f t="shared" si="5"/>
        <v>0</v>
      </c>
      <c r="N40" s="98"/>
      <c r="O40" s="100">
        <f>+Costos!G44</f>
        <v>89.92367999999999</v>
      </c>
      <c r="P40" s="101">
        <f t="shared" si="6"/>
        <v>0</v>
      </c>
      <c r="Q40" s="98">
        <v>2</v>
      </c>
      <c r="R40" s="100">
        <f>+Costos!G44</f>
        <v>89.92367999999999</v>
      </c>
      <c r="S40" s="101">
        <f t="shared" si="7"/>
        <v>179.84735999999998</v>
      </c>
      <c r="T40" s="98"/>
      <c r="U40" s="100">
        <f>+Costos!G44</f>
        <v>89.92367999999999</v>
      </c>
      <c r="V40" s="101">
        <f t="shared" si="8"/>
        <v>0</v>
      </c>
      <c r="W40" s="98"/>
      <c r="X40" s="100">
        <f>+Costos!G44</f>
        <v>89.92367999999999</v>
      </c>
      <c r="Y40" s="101">
        <f t="shared" si="9"/>
        <v>0</v>
      </c>
      <c r="Z40" s="98"/>
      <c r="AA40" s="100">
        <f>+Costos!G44</f>
        <v>89.92367999999999</v>
      </c>
      <c r="AB40" s="101">
        <f t="shared" si="10"/>
        <v>0</v>
      </c>
      <c r="AC40" s="98"/>
      <c r="AD40" s="100">
        <f>+Costos!G44</f>
        <v>89.92367999999999</v>
      </c>
      <c r="AE40" s="101">
        <f t="shared" si="11"/>
        <v>0</v>
      </c>
      <c r="AF40" s="98"/>
      <c r="AG40" s="100">
        <f>+Costos!G44</f>
        <v>89.92367999999999</v>
      </c>
      <c r="AH40" s="101">
        <f t="shared" si="12"/>
        <v>0</v>
      </c>
      <c r="AI40" s="98"/>
      <c r="AJ40" s="100">
        <f>+Costos!G44</f>
        <v>89.92367999999999</v>
      </c>
      <c r="AK40" s="101">
        <f t="shared" si="13"/>
        <v>0</v>
      </c>
    </row>
    <row r="41" spans="1:37" ht="15.75">
      <c r="A41" s="9" t="s">
        <v>20</v>
      </c>
      <c r="B41" s="98">
        <v>1</v>
      </c>
      <c r="C41" s="100">
        <f>+Costos!G51</f>
        <v>380.00759999999991</v>
      </c>
      <c r="D41" s="101">
        <f t="shared" si="2"/>
        <v>380.00759999999991</v>
      </c>
      <c r="E41" s="98"/>
      <c r="F41" s="100">
        <f>+Costos!G51</f>
        <v>380.00759999999991</v>
      </c>
      <c r="G41" s="101">
        <f t="shared" si="3"/>
        <v>0</v>
      </c>
      <c r="H41" s="98"/>
      <c r="I41" s="100">
        <f>+Costos!G51</f>
        <v>380.00759999999991</v>
      </c>
      <c r="J41" s="101">
        <f t="shared" si="4"/>
        <v>0</v>
      </c>
      <c r="K41" s="98"/>
      <c r="L41" s="100">
        <f>+Costos!G51</f>
        <v>380.00759999999991</v>
      </c>
      <c r="M41" s="101">
        <f t="shared" si="5"/>
        <v>0</v>
      </c>
      <c r="N41" s="98"/>
      <c r="O41" s="100">
        <f>+Costos!G51</f>
        <v>380.00759999999991</v>
      </c>
      <c r="P41" s="101">
        <f t="shared" si="6"/>
        <v>0</v>
      </c>
      <c r="Q41" s="98"/>
      <c r="R41" s="100">
        <f>+Costos!G51</f>
        <v>380.00759999999991</v>
      </c>
      <c r="S41" s="101">
        <f t="shared" si="7"/>
        <v>0</v>
      </c>
      <c r="T41" s="98"/>
      <c r="U41" s="100">
        <f>+Costos!G51</f>
        <v>380.00759999999991</v>
      </c>
      <c r="V41" s="101">
        <f t="shared" si="8"/>
        <v>0</v>
      </c>
      <c r="W41" s="98"/>
      <c r="X41" s="100">
        <f>+Costos!G51</f>
        <v>380.00759999999991</v>
      </c>
      <c r="Y41" s="101">
        <f t="shared" si="9"/>
        <v>0</v>
      </c>
      <c r="Z41" s="98"/>
      <c r="AA41" s="100">
        <f>+Costos!G51</f>
        <v>380.00759999999991</v>
      </c>
      <c r="AB41" s="101">
        <f t="shared" si="10"/>
        <v>0</v>
      </c>
      <c r="AC41" s="98"/>
      <c r="AD41" s="100">
        <f>+Costos!G51</f>
        <v>380.00759999999991</v>
      </c>
      <c r="AE41" s="101">
        <f t="shared" si="11"/>
        <v>0</v>
      </c>
      <c r="AF41" s="98"/>
      <c r="AG41" s="100">
        <f>+Costos!G51</f>
        <v>380.00759999999991</v>
      </c>
      <c r="AH41" s="101">
        <f t="shared" si="12"/>
        <v>0</v>
      </c>
      <c r="AI41" s="98"/>
      <c r="AJ41" s="100">
        <f>+Costos!G51</f>
        <v>380.00759999999991</v>
      </c>
      <c r="AK41" s="101">
        <f t="shared" si="13"/>
        <v>0</v>
      </c>
    </row>
    <row r="42" spans="1:37" ht="15.75">
      <c r="A42" s="9" t="s">
        <v>14</v>
      </c>
      <c r="B42" s="98"/>
      <c r="C42" s="100">
        <f>+Costos!G55</f>
        <v>345.79999999999995</v>
      </c>
      <c r="D42" s="101">
        <f t="shared" si="2"/>
        <v>0</v>
      </c>
      <c r="E42" s="98"/>
      <c r="F42" s="100">
        <f>+Costos!G55</f>
        <v>345.79999999999995</v>
      </c>
      <c r="G42" s="101">
        <f t="shared" si="3"/>
        <v>0</v>
      </c>
      <c r="H42" s="98"/>
      <c r="I42" s="100">
        <f>+Costos!G55</f>
        <v>345.79999999999995</v>
      </c>
      <c r="J42" s="101">
        <f t="shared" si="4"/>
        <v>0</v>
      </c>
      <c r="K42" s="98"/>
      <c r="L42" s="100">
        <f>+Costos!G55</f>
        <v>345.79999999999995</v>
      </c>
      <c r="M42" s="101">
        <f t="shared" si="5"/>
        <v>0</v>
      </c>
      <c r="N42" s="98"/>
      <c r="O42" s="100">
        <f>+Costos!G55</f>
        <v>345.79999999999995</v>
      </c>
      <c r="P42" s="101">
        <f t="shared" si="6"/>
        <v>0</v>
      </c>
      <c r="Q42" s="98"/>
      <c r="R42" s="100">
        <f>+Costos!G55</f>
        <v>345.79999999999995</v>
      </c>
      <c r="S42" s="101">
        <f t="shared" si="7"/>
        <v>0</v>
      </c>
      <c r="T42" s="98">
        <v>1</v>
      </c>
      <c r="U42" s="100">
        <f>+Costos!G55</f>
        <v>345.79999999999995</v>
      </c>
      <c r="V42" s="101">
        <f t="shared" si="8"/>
        <v>345.79999999999995</v>
      </c>
      <c r="W42" s="98"/>
      <c r="X42" s="100">
        <f>+Costos!G55</f>
        <v>345.79999999999995</v>
      </c>
      <c r="Y42" s="101">
        <f t="shared" si="9"/>
        <v>0</v>
      </c>
      <c r="Z42" s="98"/>
      <c r="AA42" s="100">
        <f>+Costos!G55</f>
        <v>345.79999999999995</v>
      </c>
      <c r="AB42" s="101">
        <f t="shared" si="10"/>
        <v>0</v>
      </c>
      <c r="AC42" s="98"/>
      <c r="AD42" s="100">
        <f>+Costos!G55</f>
        <v>345.79999999999995</v>
      </c>
      <c r="AE42" s="101">
        <f t="shared" si="11"/>
        <v>0</v>
      </c>
      <c r="AF42" s="98"/>
      <c r="AG42" s="100">
        <f>+Costos!G55</f>
        <v>345.79999999999995</v>
      </c>
      <c r="AH42" s="101">
        <f t="shared" si="12"/>
        <v>0</v>
      </c>
      <c r="AI42" s="98"/>
      <c r="AJ42" s="100">
        <f>+Costos!G55</f>
        <v>345.79999999999995</v>
      </c>
      <c r="AK42" s="101">
        <f t="shared" si="13"/>
        <v>0</v>
      </c>
    </row>
    <row r="43" spans="1:37" ht="15.75">
      <c r="A43" s="9" t="s">
        <v>21</v>
      </c>
      <c r="B43" s="98"/>
      <c r="C43" s="100">
        <f>+Costos!G59</f>
        <v>472.49999999999994</v>
      </c>
      <c r="D43" s="101">
        <f t="shared" si="2"/>
        <v>0</v>
      </c>
      <c r="E43" s="98">
        <v>3</v>
      </c>
      <c r="F43" s="100">
        <f>+Costos!G59</f>
        <v>472.49999999999994</v>
      </c>
      <c r="G43" s="101">
        <f t="shared" si="3"/>
        <v>1417.4999999999998</v>
      </c>
      <c r="H43" s="98"/>
      <c r="I43" s="100">
        <f>+Costos!G59</f>
        <v>472.49999999999994</v>
      </c>
      <c r="J43" s="101">
        <f t="shared" si="4"/>
        <v>0</v>
      </c>
      <c r="K43" s="98"/>
      <c r="L43" s="100">
        <f>+Costos!G59</f>
        <v>472.49999999999994</v>
      </c>
      <c r="M43" s="101">
        <f t="shared" si="5"/>
        <v>0</v>
      </c>
      <c r="N43" s="98"/>
      <c r="O43" s="100">
        <f>+Costos!G59</f>
        <v>472.49999999999994</v>
      </c>
      <c r="P43" s="101">
        <f t="shared" si="6"/>
        <v>0</v>
      </c>
      <c r="Q43" s="98"/>
      <c r="R43" s="100">
        <f>+Costos!G59</f>
        <v>472.49999999999994</v>
      </c>
      <c r="S43" s="101">
        <f t="shared" si="7"/>
        <v>0</v>
      </c>
      <c r="T43" s="98"/>
      <c r="U43" s="100">
        <f>+Costos!G59</f>
        <v>472.49999999999994</v>
      </c>
      <c r="V43" s="101">
        <f t="shared" si="8"/>
        <v>0</v>
      </c>
      <c r="W43" s="98">
        <v>1</v>
      </c>
      <c r="X43" s="100">
        <f>+Costos!G59</f>
        <v>472.49999999999994</v>
      </c>
      <c r="Y43" s="101">
        <f t="shared" si="9"/>
        <v>472.49999999999994</v>
      </c>
      <c r="Z43" s="98"/>
      <c r="AA43" s="100">
        <f>+Costos!G59</f>
        <v>472.49999999999994</v>
      </c>
      <c r="AB43" s="101">
        <f t="shared" si="10"/>
        <v>0</v>
      </c>
      <c r="AC43" s="98"/>
      <c r="AD43" s="100">
        <f>+Costos!G59</f>
        <v>472.49999999999994</v>
      </c>
      <c r="AE43" s="101">
        <f t="shared" si="11"/>
        <v>0</v>
      </c>
      <c r="AF43" s="98">
        <v>2</v>
      </c>
      <c r="AG43" s="100">
        <f>+Costos!G59</f>
        <v>472.49999999999994</v>
      </c>
      <c r="AH43" s="101">
        <f t="shared" si="12"/>
        <v>944.99999999999989</v>
      </c>
      <c r="AI43" s="98"/>
      <c r="AJ43" s="100">
        <f>+Costos!G59</f>
        <v>472.49999999999994</v>
      </c>
      <c r="AK43" s="101">
        <f t="shared" si="13"/>
        <v>0</v>
      </c>
    </row>
    <row r="44" spans="1:37" ht="15.75">
      <c r="A44" s="9" t="s">
        <v>249</v>
      </c>
      <c r="B44" s="98"/>
      <c r="C44" s="100">
        <f>+Costos!G60</f>
        <v>944.99999999999989</v>
      </c>
      <c r="D44" s="101">
        <f t="shared" si="2"/>
        <v>0</v>
      </c>
      <c r="E44" s="98"/>
      <c r="F44" s="100">
        <f>+Costos!G60</f>
        <v>944.99999999999989</v>
      </c>
      <c r="G44" s="101">
        <f t="shared" si="3"/>
        <v>0</v>
      </c>
      <c r="H44" s="98"/>
      <c r="I44" s="100">
        <f>+Costos!G60</f>
        <v>944.99999999999989</v>
      </c>
      <c r="J44" s="101">
        <f t="shared" si="4"/>
        <v>0</v>
      </c>
      <c r="K44" s="98"/>
      <c r="L44" s="100">
        <f>+Costos!G60</f>
        <v>944.99999999999989</v>
      </c>
      <c r="M44" s="101">
        <f t="shared" si="5"/>
        <v>0</v>
      </c>
      <c r="N44" s="98"/>
      <c r="O44" s="100">
        <f>+Costos!G60</f>
        <v>944.99999999999989</v>
      </c>
      <c r="P44" s="101">
        <f t="shared" si="6"/>
        <v>0</v>
      </c>
      <c r="Q44" s="98"/>
      <c r="R44" s="100">
        <f>+Costos!G60</f>
        <v>944.99999999999989</v>
      </c>
      <c r="S44" s="101">
        <f t="shared" si="7"/>
        <v>0</v>
      </c>
      <c r="T44" s="98"/>
      <c r="U44" s="100">
        <f>+Costos!G60</f>
        <v>944.99999999999989</v>
      </c>
      <c r="V44" s="101">
        <f t="shared" si="8"/>
        <v>0</v>
      </c>
      <c r="W44" s="98"/>
      <c r="X44" s="100">
        <f>+Costos!G60</f>
        <v>944.99999999999989</v>
      </c>
      <c r="Y44" s="101">
        <f t="shared" si="9"/>
        <v>0</v>
      </c>
      <c r="Z44" s="98"/>
      <c r="AA44" s="100">
        <f>+Costos!G60</f>
        <v>944.99999999999989</v>
      </c>
      <c r="AB44" s="101">
        <f t="shared" si="10"/>
        <v>0</v>
      </c>
      <c r="AC44" s="98"/>
      <c r="AD44" s="100">
        <f>+Costos!G60</f>
        <v>944.99999999999989</v>
      </c>
      <c r="AE44" s="101">
        <f t="shared" si="11"/>
        <v>0</v>
      </c>
      <c r="AF44" s="98"/>
      <c r="AG44" s="100">
        <f>+Costos!G60</f>
        <v>944.99999999999989</v>
      </c>
      <c r="AH44" s="101">
        <f t="shared" si="12"/>
        <v>0</v>
      </c>
      <c r="AI44" s="98"/>
      <c r="AJ44" s="100">
        <f>+Costos!G60</f>
        <v>944.99999999999989</v>
      </c>
      <c r="AK44" s="101">
        <f t="shared" si="13"/>
        <v>0</v>
      </c>
    </row>
    <row r="45" spans="1:37" ht="15.75">
      <c r="A45" s="9" t="s">
        <v>22</v>
      </c>
      <c r="B45" s="98"/>
      <c r="C45" s="100">
        <f>+Costos!G65</f>
        <v>538.29999999999995</v>
      </c>
      <c r="D45" s="101">
        <f t="shared" si="2"/>
        <v>0</v>
      </c>
      <c r="E45" s="98">
        <v>8</v>
      </c>
      <c r="F45" s="100">
        <f>+Costos!G65</f>
        <v>538.29999999999995</v>
      </c>
      <c r="G45" s="101">
        <f t="shared" si="3"/>
        <v>4306.3999999999996</v>
      </c>
      <c r="H45" s="98">
        <v>2</v>
      </c>
      <c r="I45" s="100">
        <f>+Costos!G65</f>
        <v>538.29999999999995</v>
      </c>
      <c r="J45" s="101">
        <f t="shared" si="4"/>
        <v>1076.5999999999999</v>
      </c>
      <c r="K45" s="98"/>
      <c r="L45" s="100">
        <f>+Costos!G65</f>
        <v>538.29999999999995</v>
      </c>
      <c r="M45" s="101">
        <f t="shared" si="5"/>
        <v>0</v>
      </c>
      <c r="N45" s="98"/>
      <c r="O45" s="100">
        <f>+Costos!G65</f>
        <v>538.29999999999995</v>
      </c>
      <c r="P45" s="101">
        <f t="shared" si="6"/>
        <v>0</v>
      </c>
      <c r="Q45" s="98"/>
      <c r="R45" s="100">
        <f>+Costos!G65</f>
        <v>538.29999999999995</v>
      </c>
      <c r="S45" s="101">
        <f t="shared" si="7"/>
        <v>0</v>
      </c>
      <c r="T45" s="98">
        <v>8</v>
      </c>
      <c r="U45" s="100">
        <f>+Costos!G65</f>
        <v>538.29999999999995</v>
      </c>
      <c r="V45" s="101">
        <f t="shared" si="8"/>
        <v>4306.3999999999996</v>
      </c>
      <c r="W45" s="98"/>
      <c r="X45" s="100">
        <f>+Costos!G65</f>
        <v>538.29999999999995</v>
      </c>
      <c r="Y45" s="101">
        <f t="shared" si="9"/>
        <v>0</v>
      </c>
      <c r="Z45" s="98">
        <v>4</v>
      </c>
      <c r="AA45" s="100">
        <f>+Costos!G65</f>
        <v>538.29999999999995</v>
      </c>
      <c r="AB45" s="101">
        <f t="shared" si="10"/>
        <v>2153.1999999999998</v>
      </c>
      <c r="AC45" s="98">
        <v>2</v>
      </c>
      <c r="AD45" s="100">
        <f>+Costos!G65</f>
        <v>538.29999999999995</v>
      </c>
      <c r="AE45" s="101">
        <f t="shared" si="11"/>
        <v>1076.5999999999999</v>
      </c>
      <c r="AF45" s="98"/>
      <c r="AG45" s="100">
        <f>+Costos!G65</f>
        <v>538.29999999999995</v>
      </c>
      <c r="AH45" s="101">
        <f t="shared" si="12"/>
        <v>0</v>
      </c>
      <c r="AI45" s="98"/>
      <c r="AJ45" s="100">
        <f>+Costos!G65</f>
        <v>538.29999999999995</v>
      </c>
      <c r="AK45" s="101">
        <f t="shared" si="13"/>
        <v>0</v>
      </c>
    </row>
    <row r="46" spans="1:37" ht="15.75">
      <c r="A46" s="9" t="s">
        <v>23</v>
      </c>
      <c r="B46" s="98"/>
      <c r="C46" s="100">
        <f>+Costos!G66</f>
        <v>1076.5999999999999</v>
      </c>
      <c r="D46" s="101">
        <f t="shared" si="2"/>
        <v>0</v>
      </c>
      <c r="E46" s="98"/>
      <c r="F46" s="100">
        <f>+Costos!G66</f>
        <v>1076.5999999999999</v>
      </c>
      <c r="G46" s="101">
        <f t="shared" si="3"/>
        <v>0</v>
      </c>
      <c r="H46" s="98"/>
      <c r="I46" s="100">
        <f>+Costos!G66</f>
        <v>1076.5999999999999</v>
      </c>
      <c r="J46" s="101">
        <f t="shared" si="4"/>
        <v>0</v>
      </c>
      <c r="K46" s="98"/>
      <c r="L46" s="100">
        <f>+Costos!G66</f>
        <v>1076.5999999999999</v>
      </c>
      <c r="M46" s="101">
        <f t="shared" si="5"/>
        <v>0</v>
      </c>
      <c r="N46" s="98"/>
      <c r="O46" s="100">
        <f>+Costos!G66</f>
        <v>1076.5999999999999</v>
      </c>
      <c r="P46" s="101">
        <f t="shared" si="6"/>
        <v>0</v>
      </c>
      <c r="Q46" s="98"/>
      <c r="R46" s="100">
        <f>+Costos!G66</f>
        <v>1076.5999999999999</v>
      </c>
      <c r="S46" s="101">
        <f t="shared" si="7"/>
        <v>0</v>
      </c>
      <c r="T46" s="98"/>
      <c r="U46" s="100">
        <f>+Costos!G66</f>
        <v>1076.5999999999999</v>
      </c>
      <c r="V46" s="101">
        <f t="shared" si="8"/>
        <v>0</v>
      </c>
      <c r="W46" s="98"/>
      <c r="X46" s="100">
        <f>+Costos!G66</f>
        <v>1076.5999999999999</v>
      </c>
      <c r="Y46" s="101">
        <f t="shared" si="9"/>
        <v>0</v>
      </c>
      <c r="Z46" s="98"/>
      <c r="AA46" s="100">
        <f>+Costos!G66</f>
        <v>1076.5999999999999</v>
      </c>
      <c r="AB46" s="101">
        <f t="shared" si="10"/>
        <v>0</v>
      </c>
      <c r="AC46" s="98">
        <v>2</v>
      </c>
      <c r="AD46" s="100">
        <f>+Costos!G66</f>
        <v>1076.5999999999999</v>
      </c>
      <c r="AE46" s="101">
        <f t="shared" si="11"/>
        <v>2153.1999999999998</v>
      </c>
      <c r="AF46" s="98"/>
      <c r="AG46" s="100">
        <f>+Costos!G66</f>
        <v>1076.5999999999999</v>
      </c>
      <c r="AH46" s="101">
        <f t="shared" si="12"/>
        <v>0</v>
      </c>
      <c r="AI46" s="98"/>
      <c r="AJ46" s="100">
        <f>+Costos!G66</f>
        <v>1076.5999999999999</v>
      </c>
      <c r="AK46" s="101">
        <f t="shared" si="13"/>
        <v>0</v>
      </c>
    </row>
    <row r="47" spans="1:37" ht="15.75">
      <c r="A47" s="8" t="s">
        <v>15</v>
      </c>
      <c r="B47" s="98"/>
      <c r="C47" s="100">
        <f>+Costos!G70</f>
        <v>2707.2878000000001</v>
      </c>
      <c r="D47" s="101">
        <f t="shared" si="2"/>
        <v>0</v>
      </c>
      <c r="E47" s="98"/>
      <c r="F47" s="100">
        <f>+Costos!G70</f>
        <v>2707.2878000000001</v>
      </c>
      <c r="G47" s="101">
        <f t="shared" si="3"/>
        <v>0</v>
      </c>
      <c r="H47" s="98"/>
      <c r="I47" s="100">
        <f>+Costos!G70</f>
        <v>2707.2878000000001</v>
      </c>
      <c r="J47" s="101">
        <f t="shared" si="4"/>
        <v>0</v>
      </c>
      <c r="K47" s="98"/>
      <c r="L47" s="100">
        <f>+Costos!G70</f>
        <v>2707.2878000000001</v>
      </c>
      <c r="M47" s="101">
        <f t="shared" si="5"/>
        <v>0</v>
      </c>
      <c r="N47" s="98"/>
      <c r="O47" s="100">
        <f>+Costos!G70</f>
        <v>2707.2878000000001</v>
      </c>
      <c r="P47" s="101">
        <f t="shared" si="6"/>
        <v>0</v>
      </c>
      <c r="Q47" s="98"/>
      <c r="R47" s="100">
        <f>+Costos!G70</f>
        <v>2707.2878000000001</v>
      </c>
      <c r="S47" s="101">
        <f t="shared" si="7"/>
        <v>0</v>
      </c>
      <c r="T47" s="98"/>
      <c r="U47" s="100">
        <f>+Costos!G70</f>
        <v>2707.2878000000001</v>
      </c>
      <c r="V47" s="101">
        <f t="shared" si="8"/>
        <v>0</v>
      </c>
      <c r="W47" s="98"/>
      <c r="X47" s="100">
        <f>+Costos!G70</f>
        <v>2707.2878000000001</v>
      </c>
      <c r="Y47" s="101">
        <f t="shared" si="9"/>
        <v>0</v>
      </c>
      <c r="Z47" s="98"/>
      <c r="AA47" s="100">
        <f>+Costos!G70</f>
        <v>2707.2878000000001</v>
      </c>
      <c r="AB47" s="101">
        <f t="shared" si="10"/>
        <v>0</v>
      </c>
      <c r="AC47" s="98"/>
      <c r="AD47" s="100">
        <f>+Costos!G70</f>
        <v>2707.2878000000001</v>
      </c>
      <c r="AE47" s="101">
        <f t="shared" si="11"/>
        <v>0</v>
      </c>
      <c r="AF47" s="98"/>
      <c r="AG47" s="100">
        <f>+Costos!G70</f>
        <v>2707.2878000000001</v>
      </c>
      <c r="AH47" s="101">
        <f t="shared" si="12"/>
        <v>0</v>
      </c>
      <c r="AI47" s="98"/>
      <c r="AJ47" s="100">
        <f>+Costos!G70</f>
        <v>2707.2878000000001</v>
      </c>
      <c r="AK47" s="101">
        <f t="shared" si="13"/>
        <v>0</v>
      </c>
    </row>
    <row r="48" spans="1:37" ht="15.75">
      <c r="A48" s="9" t="s">
        <v>24</v>
      </c>
      <c r="B48" s="98">
        <v>1</v>
      </c>
      <c r="C48" s="100">
        <f>+Costos!G78</f>
        <v>1341.5955874999997</v>
      </c>
      <c r="D48" s="101">
        <f t="shared" si="2"/>
        <v>1341.5955874999997</v>
      </c>
      <c r="E48" s="98">
        <v>5</v>
      </c>
      <c r="F48" s="100">
        <f>+Costos!G78</f>
        <v>1341.5955874999997</v>
      </c>
      <c r="G48" s="101">
        <f t="shared" si="3"/>
        <v>6707.9779374999989</v>
      </c>
      <c r="H48" s="98">
        <v>2</v>
      </c>
      <c r="I48" s="100">
        <f>+Costos!G78</f>
        <v>1341.5955874999997</v>
      </c>
      <c r="J48" s="101">
        <f t="shared" si="4"/>
        <v>2683.1911749999995</v>
      </c>
      <c r="K48" s="98"/>
      <c r="L48" s="100">
        <f>+Costos!G78</f>
        <v>1341.5955874999997</v>
      </c>
      <c r="M48" s="101">
        <f t="shared" si="5"/>
        <v>0</v>
      </c>
      <c r="N48" s="98"/>
      <c r="O48" s="100">
        <f>+Costos!G78</f>
        <v>1341.5955874999997</v>
      </c>
      <c r="P48" s="101">
        <f t="shared" si="6"/>
        <v>0</v>
      </c>
      <c r="Q48" s="98">
        <v>3</v>
      </c>
      <c r="R48" s="100">
        <f>+Costos!G78</f>
        <v>1341.5955874999997</v>
      </c>
      <c r="S48" s="101">
        <f t="shared" si="7"/>
        <v>4024.786762499999</v>
      </c>
      <c r="T48" s="98"/>
      <c r="U48" s="100">
        <f>+Costos!G78</f>
        <v>1341.5955874999997</v>
      </c>
      <c r="V48" s="101">
        <f t="shared" si="8"/>
        <v>0</v>
      </c>
      <c r="W48" s="98"/>
      <c r="X48" s="100">
        <f>+Costos!G78</f>
        <v>1341.5955874999997</v>
      </c>
      <c r="Y48" s="101">
        <f t="shared" si="9"/>
        <v>0</v>
      </c>
      <c r="Z48" s="98">
        <v>3</v>
      </c>
      <c r="AA48" s="100">
        <f>+Costos!G78</f>
        <v>1341.5955874999997</v>
      </c>
      <c r="AB48" s="101">
        <f t="shared" si="10"/>
        <v>4024.786762499999</v>
      </c>
      <c r="AC48" s="98">
        <v>1</v>
      </c>
      <c r="AD48" s="100">
        <f>+Costos!G78</f>
        <v>1341.5955874999997</v>
      </c>
      <c r="AE48" s="101">
        <f t="shared" si="11"/>
        <v>1341.5955874999997</v>
      </c>
      <c r="AF48" s="98"/>
      <c r="AG48" s="100">
        <f>+Costos!G78</f>
        <v>1341.5955874999997</v>
      </c>
      <c r="AH48" s="101">
        <f t="shared" si="12"/>
        <v>0</v>
      </c>
      <c r="AI48" s="98"/>
      <c r="AJ48" s="100">
        <f>+Costos!G78</f>
        <v>1341.5955874999997</v>
      </c>
      <c r="AK48" s="101">
        <f t="shared" si="13"/>
        <v>0</v>
      </c>
    </row>
    <row r="49" spans="1:37" ht="15.75">
      <c r="A49" s="9" t="s">
        <v>25</v>
      </c>
      <c r="B49" s="98">
        <v>5</v>
      </c>
      <c r="C49" s="100">
        <f>+Costos!G79</f>
        <v>2683.1911749999995</v>
      </c>
      <c r="D49" s="101">
        <f t="shared" si="2"/>
        <v>13415.955874999998</v>
      </c>
      <c r="E49" s="98"/>
      <c r="F49" s="100">
        <f>+Costos!G79</f>
        <v>2683.1911749999995</v>
      </c>
      <c r="G49" s="101">
        <f t="shared" si="3"/>
        <v>0</v>
      </c>
      <c r="H49" s="98"/>
      <c r="I49" s="100">
        <f>+Costos!G79</f>
        <v>2683.1911749999995</v>
      </c>
      <c r="J49" s="101">
        <f t="shared" si="4"/>
        <v>0</v>
      </c>
      <c r="K49" s="98"/>
      <c r="L49" s="100">
        <f>+Costos!G79</f>
        <v>2683.1911749999995</v>
      </c>
      <c r="M49" s="101">
        <f t="shared" si="5"/>
        <v>0</v>
      </c>
      <c r="N49" s="98"/>
      <c r="O49" s="100">
        <f>+Costos!G79</f>
        <v>2683.1911749999995</v>
      </c>
      <c r="P49" s="101">
        <f t="shared" si="6"/>
        <v>0</v>
      </c>
      <c r="Q49" s="98"/>
      <c r="R49" s="100">
        <f>+Costos!G79</f>
        <v>2683.1911749999995</v>
      </c>
      <c r="S49" s="101">
        <f t="shared" si="7"/>
        <v>0</v>
      </c>
      <c r="T49" s="98"/>
      <c r="U49" s="100">
        <f>+Costos!G79</f>
        <v>2683.1911749999995</v>
      </c>
      <c r="V49" s="101">
        <f t="shared" si="8"/>
        <v>0</v>
      </c>
      <c r="W49" s="98"/>
      <c r="X49" s="100">
        <f>+Costos!G79</f>
        <v>2683.1911749999995</v>
      </c>
      <c r="Y49" s="101">
        <f t="shared" si="9"/>
        <v>0</v>
      </c>
      <c r="Z49" s="98"/>
      <c r="AA49" s="100">
        <f>+Costos!G79</f>
        <v>2683.1911749999995</v>
      </c>
      <c r="AB49" s="101">
        <f t="shared" si="10"/>
        <v>0</v>
      </c>
      <c r="AC49" s="98"/>
      <c r="AD49" s="100">
        <f>+Costos!G79</f>
        <v>2683.1911749999995</v>
      </c>
      <c r="AE49" s="101">
        <f t="shared" si="11"/>
        <v>0</v>
      </c>
      <c r="AF49" s="98"/>
      <c r="AG49" s="100">
        <f>+Costos!G79</f>
        <v>2683.1911749999995</v>
      </c>
      <c r="AH49" s="101">
        <f t="shared" si="12"/>
        <v>0</v>
      </c>
      <c r="AI49" s="98"/>
      <c r="AJ49" s="100">
        <f>+Costos!G79</f>
        <v>2683.1911749999995</v>
      </c>
      <c r="AK49" s="101">
        <f t="shared" si="13"/>
        <v>0</v>
      </c>
    </row>
    <row r="50" spans="1:37" ht="15.75">
      <c r="A50" s="9" t="s">
        <v>26</v>
      </c>
      <c r="B50" s="98"/>
      <c r="C50" s="100">
        <f>+Costos!G80</f>
        <v>5366.382349999999</v>
      </c>
      <c r="D50" s="101">
        <f t="shared" si="2"/>
        <v>0</v>
      </c>
      <c r="E50" s="98"/>
      <c r="F50" s="100">
        <f>+Costos!G80</f>
        <v>5366.382349999999</v>
      </c>
      <c r="G50" s="101">
        <f t="shared" si="3"/>
        <v>0</v>
      </c>
      <c r="H50" s="98"/>
      <c r="I50" s="100">
        <f>+Costos!G80</f>
        <v>5366.382349999999</v>
      </c>
      <c r="J50" s="101">
        <f t="shared" si="4"/>
        <v>0</v>
      </c>
      <c r="K50" s="98"/>
      <c r="L50" s="100">
        <f>+Costos!G80</f>
        <v>5366.382349999999</v>
      </c>
      <c r="M50" s="101">
        <f t="shared" si="5"/>
        <v>0</v>
      </c>
      <c r="N50" s="98"/>
      <c r="O50" s="100">
        <f>+Costos!G80</f>
        <v>5366.382349999999</v>
      </c>
      <c r="P50" s="101">
        <f t="shared" si="6"/>
        <v>0</v>
      </c>
      <c r="Q50" s="98"/>
      <c r="R50" s="100">
        <f>+Costos!G80</f>
        <v>5366.382349999999</v>
      </c>
      <c r="S50" s="101">
        <f t="shared" si="7"/>
        <v>0</v>
      </c>
      <c r="T50" s="98"/>
      <c r="U50" s="100">
        <f>+Costos!G80</f>
        <v>5366.382349999999</v>
      </c>
      <c r="V50" s="101">
        <f t="shared" si="8"/>
        <v>0</v>
      </c>
      <c r="W50" s="98"/>
      <c r="X50" s="100">
        <f>+Costos!G80</f>
        <v>5366.382349999999</v>
      </c>
      <c r="Y50" s="101">
        <f t="shared" si="9"/>
        <v>0</v>
      </c>
      <c r="Z50" s="98"/>
      <c r="AA50" s="100">
        <f>+Costos!G80</f>
        <v>5366.382349999999</v>
      </c>
      <c r="AB50" s="101">
        <f t="shared" si="10"/>
        <v>0</v>
      </c>
      <c r="AC50" s="98"/>
      <c r="AD50" s="100">
        <f>+Costos!G80</f>
        <v>5366.382349999999</v>
      </c>
      <c r="AE50" s="101">
        <f t="shared" si="11"/>
        <v>0</v>
      </c>
      <c r="AF50" s="98"/>
      <c r="AG50" s="100">
        <f>+Costos!G80</f>
        <v>5366.382349999999</v>
      </c>
      <c r="AH50" s="101">
        <f t="shared" si="12"/>
        <v>0</v>
      </c>
      <c r="AI50" s="98"/>
      <c r="AJ50" s="100">
        <f>+Costos!G80</f>
        <v>5366.382349999999</v>
      </c>
      <c r="AK50" s="101">
        <f t="shared" si="13"/>
        <v>0</v>
      </c>
    </row>
    <row r="51" spans="1:37" ht="15.75">
      <c r="A51" s="9" t="s">
        <v>27</v>
      </c>
      <c r="B51" s="98">
        <v>5</v>
      </c>
      <c r="C51" s="100">
        <f>+Costos!G87</f>
        <v>752.55882333333329</v>
      </c>
      <c r="D51" s="101">
        <f t="shared" si="2"/>
        <v>3762.7941166666665</v>
      </c>
      <c r="E51" s="98">
        <v>1</v>
      </c>
      <c r="F51" s="100">
        <f>+Costos!G87</f>
        <v>752.55882333333329</v>
      </c>
      <c r="G51" s="101">
        <f t="shared" si="3"/>
        <v>752.55882333333329</v>
      </c>
      <c r="H51" s="98">
        <v>5</v>
      </c>
      <c r="I51" s="100">
        <f>+Costos!G87</f>
        <v>752.55882333333329</v>
      </c>
      <c r="J51" s="101">
        <f t="shared" si="4"/>
        <v>3762.7941166666665</v>
      </c>
      <c r="K51" s="98"/>
      <c r="L51" s="100">
        <f>+Costos!G87</f>
        <v>752.55882333333329</v>
      </c>
      <c r="M51" s="101">
        <f t="shared" si="5"/>
        <v>0</v>
      </c>
      <c r="N51" s="98"/>
      <c r="O51" s="100">
        <f>+Costos!G87</f>
        <v>752.55882333333329</v>
      </c>
      <c r="P51" s="101">
        <f t="shared" si="6"/>
        <v>0</v>
      </c>
      <c r="Q51" s="98">
        <v>2</v>
      </c>
      <c r="R51" s="100">
        <f>+Costos!G87</f>
        <v>752.55882333333329</v>
      </c>
      <c r="S51" s="101">
        <f t="shared" si="7"/>
        <v>1505.1176466666666</v>
      </c>
      <c r="T51" s="98"/>
      <c r="U51" s="100">
        <f>+Costos!G87</f>
        <v>752.55882333333329</v>
      </c>
      <c r="V51" s="101">
        <f t="shared" si="8"/>
        <v>0</v>
      </c>
      <c r="W51" s="98"/>
      <c r="X51" s="100">
        <f>+Costos!G87</f>
        <v>752.55882333333329</v>
      </c>
      <c r="Y51" s="101">
        <f t="shared" si="9"/>
        <v>0</v>
      </c>
      <c r="Z51" s="98">
        <v>1</v>
      </c>
      <c r="AA51" s="100">
        <f>+Costos!G87</f>
        <v>752.55882333333329</v>
      </c>
      <c r="AB51" s="101">
        <f t="shared" si="10"/>
        <v>752.55882333333329</v>
      </c>
      <c r="AC51" s="98">
        <v>2</v>
      </c>
      <c r="AD51" s="100">
        <f>+Costos!G87</f>
        <v>752.55882333333329</v>
      </c>
      <c r="AE51" s="101">
        <f t="shared" si="11"/>
        <v>1505.1176466666666</v>
      </c>
      <c r="AF51" s="98"/>
      <c r="AG51" s="100">
        <f>+Costos!G87</f>
        <v>752.55882333333329</v>
      </c>
      <c r="AH51" s="101">
        <f t="shared" si="12"/>
        <v>0</v>
      </c>
      <c r="AI51" s="98"/>
      <c r="AJ51" s="100">
        <f>+Costos!G87</f>
        <v>752.55882333333329</v>
      </c>
      <c r="AK51" s="101">
        <f t="shared" si="13"/>
        <v>0</v>
      </c>
    </row>
    <row r="52" spans="1:37" ht="15.75">
      <c r="A52" s="9" t="s">
        <v>248</v>
      </c>
      <c r="B52" s="98">
        <v>40</v>
      </c>
      <c r="C52" s="100">
        <f>+Costos!G97</f>
        <v>801.55882333333329</v>
      </c>
      <c r="D52" s="101">
        <f t="shared" si="2"/>
        <v>32062.352933333332</v>
      </c>
      <c r="E52" s="98">
        <v>2</v>
      </c>
      <c r="F52" s="100">
        <f>+Costos!G97</f>
        <v>801.55882333333329</v>
      </c>
      <c r="G52" s="101">
        <f t="shared" si="3"/>
        <v>1603.1176466666666</v>
      </c>
      <c r="H52" s="98">
        <v>3</v>
      </c>
      <c r="I52" s="100">
        <f>+Costos!G97</f>
        <v>801.55882333333329</v>
      </c>
      <c r="J52" s="101">
        <f t="shared" si="4"/>
        <v>2404.6764699999999</v>
      </c>
      <c r="K52" s="98">
        <v>10</v>
      </c>
      <c r="L52" s="100">
        <f>+Costos!G97</f>
        <v>801.55882333333329</v>
      </c>
      <c r="M52" s="101">
        <f t="shared" si="5"/>
        <v>8015.5882333333329</v>
      </c>
      <c r="N52" s="98"/>
      <c r="O52" s="100">
        <f>+Costos!G97</f>
        <v>801.55882333333329</v>
      </c>
      <c r="P52" s="101">
        <f t="shared" si="6"/>
        <v>0</v>
      </c>
      <c r="Q52" s="98">
        <v>29</v>
      </c>
      <c r="R52" s="100">
        <f>+Costos!G97</f>
        <v>801.55882333333329</v>
      </c>
      <c r="S52" s="101">
        <f t="shared" si="7"/>
        <v>23245.205876666667</v>
      </c>
      <c r="T52" s="98">
        <v>8</v>
      </c>
      <c r="U52" s="100">
        <f>+Costos!G97</f>
        <v>801.55882333333329</v>
      </c>
      <c r="V52" s="101">
        <f t="shared" si="8"/>
        <v>6412.4705866666663</v>
      </c>
      <c r="W52" s="98">
        <v>5</v>
      </c>
      <c r="X52" s="100">
        <f>+Costos!G97</f>
        <v>801.55882333333329</v>
      </c>
      <c r="Y52" s="101">
        <f t="shared" si="9"/>
        <v>4007.7941166666665</v>
      </c>
      <c r="Z52" s="98">
        <v>18</v>
      </c>
      <c r="AA52" s="100">
        <f>+Costos!G97</f>
        <v>801.55882333333329</v>
      </c>
      <c r="AB52" s="101">
        <f t="shared" si="10"/>
        <v>14428.058819999998</v>
      </c>
      <c r="AC52" s="98">
        <v>23</v>
      </c>
      <c r="AD52" s="100">
        <f>+Costos!G97</f>
        <v>801.55882333333329</v>
      </c>
      <c r="AE52" s="101">
        <f t="shared" si="11"/>
        <v>18435.852936666666</v>
      </c>
      <c r="AF52" s="98"/>
      <c r="AG52" s="100">
        <f>+Costos!G97</f>
        <v>801.55882333333329</v>
      </c>
      <c r="AH52" s="101">
        <f t="shared" si="12"/>
        <v>0</v>
      </c>
      <c r="AI52" s="98"/>
      <c r="AJ52" s="100">
        <f>+Costos!G97</f>
        <v>801.55882333333329</v>
      </c>
      <c r="AK52" s="101">
        <f t="shared" si="13"/>
        <v>0</v>
      </c>
    </row>
    <row r="53" spans="1:37" ht="15.75">
      <c r="A53" s="9" t="s">
        <v>247</v>
      </c>
      <c r="B53" s="98">
        <v>22</v>
      </c>
      <c r="C53" s="100">
        <f>+Costos!G108</f>
        <v>935.51217666666662</v>
      </c>
      <c r="D53" s="101">
        <f t="shared" si="2"/>
        <v>20581.267886666665</v>
      </c>
      <c r="E53" s="98">
        <v>27</v>
      </c>
      <c r="F53" s="100">
        <f>+Costos!G108</f>
        <v>935.51217666666662</v>
      </c>
      <c r="G53" s="101">
        <f t="shared" si="3"/>
        <v>25258.82877</v>
      </c>
      <c r="H53" s="98">
        <v>27</v>
      </c>
      <c r="I53" s="100">
        <f>+Costos!G108</f>
        <v>935.51217666666662</v>
      </c>
      <c r="J53" s="101">
        <f t="shared" si="4"/>
        <v>25258.82877</v>
      </c>
      <c r="K53" s="98">
        <v>13</v>
      </c>
      <c r="L53" s="100">
        <f>+Costos!G108</f>
        <v>935.51217666666662</v>
      </c>
      <c r="M53" s="101">
        <f t="shared" si="5"/>
        <v>12161.658296666667</v>
      </c>
      <c r="N53" s="98"/>
      <c r="O53" s="100">
        <f>+Costos!G108</f>
        <v>935.51217666666662</v>
      </c>
      <c r="P53" s="101">
        <f t="shared" si="6"/>
        <v>0</v>
      </c>
      <c r="Q53" s="98">
        <v>24</v>
      </c>
      <c r="R53" s="100">
        <f>+Costos!G108</f>
        <v>935.51217666666662</v>
      </c>
      <c r="S53" s="101">
        <f t="shared" si="7"/>
        <v>22452.292239999999</v>
      </c>
      <c r="T53" s="98">
        <v>10</v>
      </c>
      <c r="U53" s="100">
        <f>+Costos!G108</f>
        <v>935.51217666666662</v>
      </c>
      <c r="V53" s="101">
        <f t="shared" si="8"/>
        <v>9355.1217666666671</v>
      </c>
      <c r="W53" s="98">
        <v>3</v>
      </c>
      <c r="X53" s="100">
        <f>+Costos!G108</f>
        <v>935.51217666666662</v>
      </c>
      <c r="Y53" s="101">
        <f t="shared" si="9"/>
        <v>2806.5365299999999</v>
      </c>
      <c r="Z53" s="98">
        <v>18</v>
      </c>
      <c r="AA53" s="100">
        <f>+Costos!G108</f>
        <v>935.51217666666662</v>
      </c>
      <c r="AB53" s="101">
        <f t="shared" si="10"/>
        <v>16839.21918</v>
      </c>
      <c r="AC53" s="98">
        <v>9</v>
      </c>
      <c r="AD53" s="100">
        <f>+Costos!G108</f>
        <v>935.51217666666662</v>
      </c>
      <c r="AE53" s="101">
        <f t="shared" si="11"/>
        <v>8419.60959</v>
      </c>
      <c r="AF53" s="98">
        <v>6</v>
      </c>
      <c r="AG53" s="100">
        <f>+Costos!G108</f>
        <v>935.51217666666662</v>
      </c>
      <c r="AH53" s="101">
        <f t="shared" si="12"/>
        <v>5613.0730599999997</v>
      </c>
      <c r="AI53" s="98">
        <v>3</v>
      </c>
      <c r="AJ53" s="100">
        <f>+Costos!G108</f>
        <v>935.51217666666662</v>
      </c>
      <c r="AK53" s="101">
        <f t="shared" si="13"/>
        <v>2806.5365299999999</v>
      </c>
    </row>
    <row r="54" spans="1:37" ht="15.75">
      <c r="A54" s="9" t="s">
        <v>28</v>
      </c>
      <c r="B54" s="98"/>
      <c r="C54" s="100">
        <f>+Costos!G119</f>
        <v>303.67823499999997</v>
      </c>
      <c r="D54" s="101">
        <f t="shared" si="2"/>
        <v>0</v>
      </c>
      <c r="E54" s="98">
        <v>9</v>
      </c>
      <c r="F54" s="100">
        <f>+Costos!G119</f>
        <v>303.67823499999997</v>
      </c>
      <c r="G54" s="101">
        <f t="shared" si="3"/>
        <v>2733.1041149999996</v>
      </c>
      <c r="H54" s="98">
        <v>6</v>
      </c>
      <c r="I54" s="100">
        <f>+Costos!G119</f>
        <v>303.67823499999997</v>
      </c>
      <c r="J54" s="101">
        <f t="shared" si="4"/>
        <v>1822.0694099999998</v>
      </c>
      <c r="K54" s="98"/>
      <c r="L54" s="100">
        <f>+Costos!G119</f>
        <v>303.67823499999997</v>
      </c>
      <c r="M54" s="101">
        <f t="shared" si="5"/>
        <v>0</v>
      </c>
      <c r="N54" s="98">
        <v>4</v>
      </c>
      <c r="O54" s="100">
        <f>+Costos!G119</f>
        <v>303.67823499999997</v>
      </c>
      <c r="P54" s="101">
        <f t="shared" si="6"/>
        <v>1214.7129399999999</v>
      </c>
      <c r="Q54" s="98">
        <v>36</v>
      </c>
      <c r="R54" s="100">
        <f>+Costos!G119</f>
        <v>303.67823499999997</v>
      </c>
      <c r="S54" s="101">
        <f t="shared" si="7"/>
        <v>10932.416459999999</v>
      </c>
      <c r="T54" s="98">
        <v>14</v>
      </c>
      <c r="U54" s="100">
        <f>+Costos!G119</f>
        <v>303.67823499999997</v>
      </c>
      <c r="V54" s="101">
        <f t="shared" si="8"/>
        <v>4251.4952899999998</v>
      </c>
      <c r="W54" s="98">
        <v>22</v>
      </c>
      <c r="X54" s="100">
        <f>+Costos!G119</f>
        <v>303.67823499999997</v>
      </c>
      <c r="Y54" s="101">
        <f t="shared" si="9"/>
        <v>6680.9211699999996</v>
      </c>
      <c r="Z54" s="98">
        <v>43</v>
      </c>
      <c r="AA54" s="100">
        <f>+Costos!G119</f>
        <v>303.67823499999997</v>
      </c>
      <c r="AB54" s="101">
        <f t="shared" si="10"/>
        <v>13058.164104999998</v>
      </c>
      <c r="AC54" s="98">
        <v>18</v>
      </c>
      <c r="AD54" s="100">
        <f>+Costos!G119</f>
        <v>303.67823499999997</v>
      </c>
      <c r="AE54" s="101">
        <f t="shared" si="11"/>
        <v>5466.2082299999993</v>
      </c>
      <c r="AF54" s="98">
        <v>22</v>
      </c>
      <c r="AG54" s="100">
        <f>+Costos!G119</f>
        <v>303.67823499999997</v>
      </c>
      <c r="AH54" s="101">
        <f t="shared" si="12"/>
        <v>6680.9211699999996</v>
      </c>
      <c r="AI54" s="98"/>
      <c r="AJ54" s="100">
        <f>+Costos!G119</f>
        <v>303.67823499999997</v>
      </c>
      <c r="AK54" s="101">
        <f t="shared" si="13"/>
        <v>0</v>
      </c>
    </row>
    <row r="55" spans="1:37" ht="15.75">
      <c r="A55" s="9" t="s">
        <v>29</v>
      </c>
      <c r="B55" s="98"/>
      <c r="C55" s="100">
        <f>+Costos!G120</f>
        <v>607.35646999999994</v>
      </c>
      <c r="D55" s="101">
        <f t="shared" si="2"/>
        <v>0</v>
      </c>
      <c r="E55" s="98">
        <v>3</v>
      </c>
      <c r="F55" s="100">
        <f>+Costos!G120</f>
        <v>607.35646999999994</v>
      </c>
      <c r="G55" s="101">
        <f t="shared" si="3"/>
        <v>1822.0694099999998</v>
      </c>
      <c r="H55" s="98">
        <v>1</v>
      </c>
      <c r="I55" s="100">
        <f>+Costos!G120</f>
        <v>607.35646999999994</v>
      </c>
      <c r="J55" s="101">
        <f t="shared" si="4"/>
        <v>607.35646999999994</v>
      </c>
      <c r="K55" s="98"/>
      <c r="L55" s="100">
        <f>+Costos!G120</f>
        <v>607.35646999999994</v>
      </c>
      <c r="M55" s="101">
        <f t="shared" si="5"/>
        <v>0</v>
      </c>
      <c r="N55" s="98"/>
      <c r="O55" s="100">
        <f>+Costos!G120</f>
        <v>607.35646999999994</v>
      </c>
      <c r="P55" s="101">
        <f t="shared" si="6"/>
        <v>0</v>
      </c>
      <c r="Q55" s="98">
        <v>2</v>
      </c>
      <c r="R55" s="100">
        <f>+Costos!G120</f>
        <v>607.35646999999994</v>
      </c>
      <c r="S55" s="101">
        <f t="shared" si="7"/>
        <v>1214.7129399999999</v>
      </c>
      <c r="T55" s="98"/>
      <c r="U55" s="100">
        <f>+Costos!G120</f>
        <v>607.35646999999994</v>
      </c>
      <c r="V55" s="101">
        <f t="shared" si="8"/>
        <v>0</v>
      </c>
      <c r="W55" s="98"/>
      <c r="X55" s="100">
        <f>+Costos!G120</f>
        <v>607.35646999999994</v>
      </c>
      <c r="Y55" s="101">
        <f t="shared" si="9"/>
        <v>0</v>
      </c>
      <c r="Z55" s="98"/>
      <c r="AA55" s="100">
        <f>+Costos!G120</f>
        <v>607.35646999999994</v>
      </c>
      <c r="AB55" s="101">
        <f t="shared" si="10"/>
        <v>0</v>
      </c>
      <c r="AC55" s="98"/>
      <c r="AD55" s="100">
        <f>+Costos!G120</f>
        <v>607.35646999999994</v>
      </c>
      <c r="AE55" s="101">
        <f t="shared" si="11"/>
        <v>0</v>
      </c>
      <c r="AF55" s="98"/>
      <c r="AG55" s="100">
        <f>+Costos!G120</f>
        <v>607.35646999999994</v>
      </c>
      <c r="AH55" s="101">
        <f t="shared" si="12"/>
        <v>0</v>
      </c>
      <c r="AI55" s="98"/>
      <c r="AJ55" s="100">
        <f>+Costos!G120</f>
        <v>607.35646999999994</v>
      </c>
      <c r="AK55" s="101">
        <f t="shared" si="13"/>
        <v>0</v>
      </c>
    </row>
    <row r="56" spans="1:37" ht="15.75">
      <c r="A56" s="9" t="s">
        <v>30</v>
      </c>
      <c r="B56" s="98"/>
      <c r="C56" s="100">
        <f>+Costos!G122</f>
        <v>3036.7823499999995</v>
      </c>
      <c r="D56" s="101">
        <f t="shared" si="2"/>
        <v>0</v>
      </c>
      <c r="E56" s="98"/>
      <c r="F56" s="100">
        <f>+Costos!G122</f>
        <v>3036.7823499999995</v>
      </c>
      <c r="G56" s="101">
        <f t="shared" si="3"/>
        <v>0</v>
      </c>
      <c r="H56" s="98"/>
      <c r="I56" s="100">
        <f>+Costos!G122</f>
        <v>3036.7823499999995</v>
      </c>
      <c r="J56" s="101">
        <f t="shared" si="4"/>
        <v>0</v>
      </c>
      <c r="K56" s="98"/>
      <c r="L56" s="100">
        <f>+Costos!G122</f>
        <v>3036.7823499999995</v>
      </c>
      <c r="M56" s="101">
        <f t="shared" si="5"/>
        <v>0</v>
      </c>
      <c r="N56" s="98"/>
      <c r="O56" s="100">
        <f>+Costos!G122</f>
        <v>3036.7823499999995</v>
      </c>
      <c r="P56" s="101">
        <f t="shared" si="6"/>
        <v>0</v>
      </c>
      <c r="Q56" s="98">
        <v>6</v>
      </c>
      <c r="R56" s="100">
        <f>+Costos!G122</f>
        <v>3036.7823499999995</v>
      </c>
      <c r="S56" s="101">
        <f t="shared" si="7"/>
        <v>18220.694099999997</v>
      </c>
      <c r="T56" s="98"/>
      <c r="U56" s="100">
        <f>+Costos!G122</f>
        <v>3036.7823499999995</v>
      </c>
      <c r="V56" s="101">
        <f t="shared" si="8"/>
        <v>0</v>
      </c>
      <c r="W56" s="98"/>
      <c r="X56" s="100">
        <f>+Costos!G122</f>
        <v>3036.7823499999995</v>
      </c>
      <c r="Y56" s="101">
        <f t="shared" si="9"/>
        <v>0</v>
      </c>
      <c r="Z56" s="98"/>
      <c r="AA56" s="100">
        <f>+Costos!G122</f>
        <v>3036.7823499999995</v>
      </c>
      <c r="AB56" s="101">
        <f t="shared" si="10"/>
        <v>0</v>
      </c>
      <c r="AC56" s="98"/>
      <c r="AD56" s="100">
        <f>+Costos!G122</f>
        <v>3036.7823499999995</v>
      </c>
      <c r="AE56" s="101">
        <f t="shared" si="11"/>
        <v>0</v>
      </c>
      <c r="AF56" s="98"/>
      <c r="AG56" s="100">
        <f>+Costos!G122</f>
        <v>3036.7823499999995</v>
      </c>
      <c r="AH56" s="101">
        <f t="shared" si="12"/>
        <v>0</v>
      </c>
      <c r="AI56" s="98"/>
      <c r="AJ56" s="100">
        <f>+Costos!G122</f>
        <v>3036.7823499999995</v>
      </c>
      <c r="AK56" s="101">
        <f t="shared" si="13"/>
        <v>0</v>
      </c>
    </row>
    <row r="57" spans="1:37" ht="15.75">
      <c r="A57" s="9" t="s">
        <v>31</v>
      </c>
      <c r="B57" s="98"/>
      <c r="C57" s="100">
        <f>+Costos!G127</f>
        <v>5928.2688429999998</v>
      </c>
      <c r="D57" s="101">
        <f t="shared" si="2"/>
        <v>0</v>
      </c>
      <c r="E57" s="98">
        <v>2</v>
      </c>
      <c r="F57" s="100">
        <f>+Costos!G127</f>
        <v>5928.2688429999998</v>
      </c>
      <c r="G57" s="101">
        <f t="shared" si="3"/>
        <v>11856.537686</v>
      </c>
      <c r="H57" s="98"/>
      <c r="I57" s="100">
        <f>+Costos!G127</f>
        <v>5928.2688429999998</v>
      </c>
      <c r="J57" s="101">
        <f t="shared" si="4"/>
        <v>0</v>
      </c>
      <c r="K57" s="98"/>
      <c r="L57" s="100">
        <f>+Costos!G127</f>
        <v>5928.2688429999998</v>
      </c>
      <c r="M57" s="101">
        <f t="shared" si="5"/>
        <v>0</v>
      </c>
      <c r="N57" s="98"/>
      <c r="O57" s="100">
        <f>+Costos!G127</f>
        <v>5928.2688429999998</v>
      </c>
      <c r="P57" s="101">
        <f t="shared" si="6"/>
        <v>0</v>
      </c>
      <c r="Q57" s="98"/>
      <c r="R57" s="100">
        <f>+Costos!G127</f>
        <v>5928.2688429999998</v>
      </c>
      <c r="S57" s="101">
        <f t="shared" si="7"/>
        <v>0</v>
      </c>
      <c r="T57" s="98"/>
      <c r="U57" s="100">
        <f>+Costos!G127</f>
        <v>5928.2688429999998</v>
      </c>
      <c r="V57" s="101">
        <f t="shared" si="8"/>
        <v>0</v>
      </c>
      <c r="W57" s="98"/>
      <c r="X57" s="100">
        <f>+Costos!G127</f>
        <v>5928.2688429999998</v>
      </c>
      <c r="Y57" s="101">
        <f t="shared" si="9"/>
        <v>0</v>
      </c>
      <c r="Z57" s="98"/>
      <c r="AA57" s="100">
        <f>+Costos!G127</f>
        <v>5928.2688429999998</v>
      </c>
      <c r="AB57" s="101">
        <f t="shared" si="10"/>
        <v>0</v>
      </c>
      <c r="AC57" s="98"/>
      <c r="AD57" s="100">
        <f>+Costos!G127</f>
        <v>5928.2688429999998</v>
      </c>
      <c r="AE57" s="101">
        <f t="shared" si="11"/>
        <v>0</v>
      </c>
      <c r="AF57" s="98"/>
      <c r="AG57" s="100">
        <f>+Costos!G127</f>
        <v>5928.2688429999998</v>
      </c>
      <c r="AH57" s="101">
        <f t="shared" si="12"/>
        <v>0</v>
      </c>
      <c r="AI57" s="98"/>
      <c r="AJ57" s="100">
        <f>+Costos!G127</f>
        <v>5928.2688429999998</v>
      </c>
      <c r="AK57" s="101">
        <f t="shared" si="13"/>
        <v>0</v>
      </c>
    </row>
    <row r="58" spans="1:37" ht="15.75">
      <c r="A58" s="9" t="s">
        <v>318</v>
      </c>
      <c r="B58" s="98"/>
      <c r="C58" s="100">
        <f>+Costos!G136</f>
        <v>158.13566299999999</v>
      </c>
      <c r="D58" s="101">
        <f t="shared" si="2"/>
        <v>0</v>
      </c>
      <c r="E58" s="98"/>
      <c r="F58" s="100">
        <f>+Costos!G136</f>
        <v>158.13566299999999</v>
      </c>
      <c r="G58" s="101">
        <f t="shared" si="3"/>
        <v>0</v>
      </c>
      <c r="H58" s="98"/>
      <c r="I58" s="100">
        <f>+Costos!G136</f>
        <v>158.13566299999999</v>
      </c>
      <c r="J58" s="101">
        <f t="shared" si="4"/>
        <v>0</v>
      </c>
      <c r="K58" s="98"/>
      <c r="L58" s="100">
        <f>+Costos!G136</f>
        <v>158.13566299999999</v>
      </c>
      <c r="M58" s="101">
        <f t="shared" si="5"/>
        <v>0</v>
      </c>
      <c r="N58" s="98">
        <v>1</v>
      </c>
      <c r="O58" s="100">
        <f>+Costos!G136</f>
        <v>158.13566299999999</v>
      </c>
      <c r="P58" s="101">
        <f t="shared" si="6"/>
        <v>158.13566299999999</v>
      </c>
      <c r="Q58" s="98"/>
      <c r="R58" s="100">
        <f>+Costos!G136</f>
        <v>158.13566299999999</v>
      </c>
      <c r="S58" s="101">
        <f t="shared" si="7"/>
        <v>0</v>
      </c>
      <c r="T58" s="98">
        <v>1</v>
      </c>
      <c r="U58" s="100">
        <f>+Costos!G136</f>
        <v>158.13566299999999</v>
      </c>
      <c r="V58" s="101">
        <f t="shared" si="8"/>
        <v>158.13566299999999</v>
      </c>
      <c r="W58" s="98">
        <v>2</v>
      </c>
      <c r="X58" s="100">
        <f>+Costos!G136</f>
        <v>158.13566299999999</v>
      </c>
      <c r="Y58" s="101">
        <f t="shared" si="9"/>
        <v>316.27132599999999</v>
      </c>
      <c r="Z58" s="98"/>
      <c r="AA58" s="100">
        <f>+Costos!G136</f>
        <v>158.13566299999999</v>
      </c>
      <c r="AB58" s="101">
        <f t="shared" si="10"/>
        <v>0</v>
      </c>
      <c r="AC58" s="98"/>
      <c r="AD58" s="100">
        <f>+Costos!G136</f>
        <v>158.13566299999999</v>
      </c>
      <c r="AE58" s="101">
        <f t="shared" si="11"/>
        <v>0</v>
      </c>
      <c r="AF58" s="98"/>
      <c r="AG58" s="100">
        <f>+Costos!G136</f>
        <v>158.13566299999999</v>
      </c>
      <c r="AH58" s="101">
        <f t="shared" si="12"/>
        <v>0</v>
      </c>
      <c r="AI58" s="98"/>
      <c r="AJ58" s="100">
        <f>+Costos!G136</f>
        <v>158.13566299999999</v>
      </c>
      <c r="AK58" s="101">
        <f t="shared" si="13"/>
        <v>0</v>
      </c>
    </row>
    <row r="59" spans="1:37" ht="15.75">
      <c r="A59" s="9" t="s">
        <v>32</v>
      </c>
      <c r="B59" s="98"/>
      <c r="C59" s="100">
        <f>+Costos!G141</f>
        <v>949.50909375000003</v>
      </c>
      <c r="D59" s="101">
        <f t="shared" si="2"/>
        <v>0</v>
      </c>
      <c r="E59" s="98">
        <v>1</v>
      </c>
      <c r="F59" s="100">
        <f>+Costos!G141</f>
        <v>949.50909375000003</v>
      </c>
      <c r="G59" s="101">
        <f t="shared" si="3"/>
        <v>949.50909375000003</v>
      </c>
      <c r="H59" s="98"/>
      <c r="I59" s="100">
        <f>+Costos!G141</f>
        <v>949.50909375000003</v>
      </c>
      <c r="J59" s="101">
        <f t="shared" si="4"/>
        <v>0</v>
      </c>
      <c r="K59" s="98"/>
      <c r="L59" s="100">
        <f>+Costos!G141</f>
        <v>949.50909375000003</v>
      </c>
      <c r="M59" s="101">
        <f t="shared" si="5"/>
        <v>0</v>
      </c>
      <c r="N59" s="98">
        <v>2</v>
      </c>
      <c r="O59" s="100">
        <f>+Costos!G141</f>
        <v>949.50909375000003</v>
      </c>
      <c r="P59" s="101">
        <f t="shared" si="6"/>
        <v>1899.0181875000001</v>
      </c>
      <c r="Q59" s="98"/>
      <c r="R59" s="100">
        <f>+Costos!G141</f>
        <v>949.50909375000003</v>
      </c>
      <c r="S59" s="101">
        <f t="shared" si="7"/>
        <v>0</v>
      </c>
      <c r="T59" s="98"/>
      <c r="U59" s="100">
        <f>+Costos!G141</f>
        <v>949.50909375000003</v>
      </c>
      <c r="V59" s="101">
        <f t="shared" si="8"/>
        <v>0</v>
      </c>
      <c r="W59" s="98"/>
      <c r="X59" s="100">
        <f>+Costos!G141</f>
        <v>949.50909375000003</v>
      </c>
      <c r="Y59" s="101">
        <f t="shared" si="9"/>
        <v>0</v>
      </c>
      <c r="Z59" s="98"/>
      <c r="AA59" s="100">
        <f>+Costos!G141</f>
        <v>949.50909375000003</v>
      </c>
      <c r="AB59" s="101">
        <f t="shared" si="10"/>
        <v>0</v>
      </c>
      <c r="AC59" s="98"/>
      <c r="AD59" s="100">
        <f>+Costos!G141</f>
        <v>949.50909375000003</v>
      </c>
      <c r="AE59" s="101">
        <f t="shared" si="11"/>
        <v>0</v>
      </c>
      <c r="AF59" s="98"/>
      <c r="AG59" s="100">
        <f>+Costos!G141</f>
        <v>949.50909375000003</v>
      </c>
      <c r="AH59" s="101">
        <f t="shared" si="12"/>
        <v>0</v>
      </c>
      <c r="AI59" s="98"/>
      <c r="AJ59" s="100">
        <f>+Costos!G141</f>
        <v>949.50909375000003</v>
      </c>
      <c r="AK59" s="101">
        <f t="shared" si="13"/>
        <v>0</v>
      </c>
    </row>
    <row r="60" spans="1:37" ht="15.75">
      <c r="A60" s="9" t="s">
        <v>33</v>
      </c>
      <c r="B60" s="98"/>
      <c r="C60" s="100">
        <f>+Costos!G142</f>
        <v>1899.0181875000001</v>
      </c>
      <c r="D60" s="101">
        <f t="shared" si="2"/>
        <v>0</v>
      </c>
      <c r="E60" s="98"/>
      <c r="F60" s="100">
        <f>+Costos!G142</f>
        <v>1899.0181875000001</v>
      </c>
      <c r="G60" s="101">
        <f t="shared" si="3"/>
        <v>0</v>
      </c>
      <c r="H60" s="98"/>
      <c r="I60" s="100">
        <f>+Costos!G142</f>
        <v>1899.0181875000001</v>
      </c>
      <c r="J60" s="101">
        <f t="shared" si="4"/>
        <v>0</v>
      </c>
      <c r="K60" s="98"/>
      <c r="L60" s="100">
        <f>+Costos!G142</f>
        <v>1899.0181875000001</v>
      </c>
      <c r="M60" s="101">
        <f t="shared" si="5"/>
        <v>0</v>
      </c>
      <c r="N60" s="98"/>
      <c r="O60" s="100">
        <f>+Costos!G142</f>
        <v>1899.0181875000001</v>
      </c>
      <c r="P60" s="101">
        <f t="shared" si="6"/>
        <v>0</v>
      </c>
      <c r="Q60" s="98"/>
      <c r="R60" s="100">
        <f>+Costos!G142</f>
        <v>1899.0181875000001</v>
      </c>
      <c r="S60" s="101">
        <f t="shared" si="7"/>
        <v>0</v>
      </c>
      <c r="T60" s="98"/>
      <c r="U60" s="100">
        <f>+Costos!G142</f>
        <v>1899.0181875000001</v>
      </c>
      <c r="V60" s="101">
        <f t="shared" si="8"/>
        <v>0</v>
      </c>
      <c r="W60" s="98"/>
      <c r="X60" s="100">
        <f>+Costos!G142</f>
        <v>1899.0181875000001</v>
      </c>
      <c r="Y60" s="101">
        <f t="shared" si="9"/>
        <v>0</v>
      </c>
      <c r="Z60" s="98"/>
      <c r="AA60" s="100">
        <f>+Costos!G142</f>
        <v>1899.0181875000001</v>
      </c>
      <c r="AB60" s="101">
        <f t="shared" si="10"/>
        <v>0</v>
      </c>
      <c r="AC60" s="98"/>
      <c r="AD60" s="100">
        <f>+Costos!G142</f>
        <v>1899.0181875000001</v>
      </c>
      <c r="AE60" s="101">
        <f t="shared" si="11"/>
        <v>0</v>
      </c>
      <c r="AF60" s="98"/>
      <c r="AG60" s="100">
        <f>+Costos!G142</f>
        <v>1899.0181875000001</v>
      </c>
      <c r="AH60" s="101">
        <f t="shared" si="12"/>
        <v>0</v>
      </c>
      <c r="AI60" s="98"/>
      <c r="AJ60" s="100">
        <f>+Costos!G142</f>
        <v>1899.0181875000001</v>
      </c>
      <c r="AK60" s="101">
        <f t="shared" si="13"/>
        <v>0</v>
      </c>
    </row>
    <row r="61" spans="1:37" ht="15.75">
      <c r="A61" s="9" t="s">
        <v>34</v>
      </c>
      <c r="B61" s="98"/>
      <c r="C61" s="100">
        <f>+Costos!G149</f>
        <v>17702.546131199997</v>
      </c>
      <c r="D61" s="101">
        <f t="shared" si="2"/>
        <v>0</v>
      </c>
      <c r="E61" s="98"/>
      <c r="F61" s="100">
        <f>+Costos!G149</f>
        <v>17702.546131199997</v>
      </c>
      <c r="G61" s="101">
        <f t="shared" si="3"/>
        <v>0</v>
      </c>
      <c r="H61" s="98"/>
      <c r="I61" s="100">
        <f>+Costos!G149</f>
        <v>17702.546131199997</v>
      </c>
      <c r="J61" s="101">
        <f t="shared" si="4"/>
        <v>0</v>
      </c>
      <c r="K61" s="98"/>
      <c r="L61" s="100">
        <f>+Costos!G149</f>
        <v>17702.546131199997</v>
      </c>
      <c r="M61" s="101">
        <f t="shared" si="5"/>
        <v>0</v>
      </c>
      <c r="N61" s="98">
        <v>1</v>
      </c>
      <c r="O61" s="100">
        <f>+Costos!G149</f>
        <v>17702.546131199997</v>
      </c>
      <c r="P61" s="101">
        <f t="shared" si="6"/>
        <v>17702.546131199997</v>
      </c>
      <c r="Q61" s="98"/>
      <c r="R61" s="100">
        <f>+Costos!G149</f>
        <v>17702.546131199997</v>
      </c>
      <c r="S61" s="101">
        <f t="shared" si="7"/>
        <v>0</v>
      </c>
      <c r="T61" s="98">
        <v>1</v>
      </c>
      <c r="U61" s="100">
        <f>+Costos!G149</f>
        <v>17702.546131199997</v>
      </c>
      <c r="V61" s="101">
        <f t="shared" si="8"/>
        <v>17702.546131199997</v>
      </c>
      <c r="W61" s="98"/>
      <c r="X61" s="100">
        <f>+Costos!G149</f>
        <v>17702.546131199997</v>
      </c>
      <c r="Y61" s="101">
        <f t="shared" si="9"/>
        <v>0</v>
      </c>
      <c r="Z61" s="98">
        <v>1</v>
      </c>
      <c r="AA61" s="100">
        <f>+Costos!G149</f>
        <v>17702.546131199997</v>
      </c>
      <c r="AB61" s="101">
        <f t="shared" si="10"/>
        <v>17702.546131199997</v>
      </c>
      <c r="AC61" s="98"/>
      <c r="AD61" s="100">
        <f>+Costos!G149</f>
        <v>17702.546131199997</v>
      </c>
      <c r="AE61" s="101">
        <f t="shared" si="11"/>
        <v>0</v>
      </c>
      <c r="AF61" s="98"/>
      <c r="AG61" s="100">
        <f>+Costos!G149</f>
        <v>17702.546131199997</v>
      </c>
      <c r="AH61" s="101">
        <f t="shared" si="12"/>
        <v>0</v>
      </c>
      <c r="AI61" s="98"/>
      <c r="AJ61" s="100">
        <f>+Costos!G149</f>
        <v>17702.546131199997</v>
      </c>
      <c r="AK61" s="101">
        <f t="shared" si="13"/>
        <v>0</v>
      </c>
    </row>
    <row r="62" spans="1:37" ht="15.75">
      <c r="A62" s="9" t="s">
        <v>254</v>
      </c>
      <c r="B62" s="98"/>
      <c r="C62" s="100">
        <f>+Costos!G156</f>
        <v>9269.4</v>
      </c>
      <c r="D62" s="101">
        <f t="shared" si="2"/>
        <v>0</v>
      </c>
      <c r="E62" s="98">
        <v>1</v>
      </c>
      <c r="F62" s="100">
        <f>+Costos!G156</f>
        <v>9269.4</v>
      </c>
      <c r="G62" s="101">
        <f t="shared" si="3"/>
        <v>9269.4</v>
      </c>
      <c r="H62" s="98"/>
      <c r="I62" s="100">
        <f>+Costos!G156</f>
        <v>9269.4</v>
      </c>
      <c r="J62" s="101">
        <f t="shared" si="4"/>
        <v>0</v>
      </c>
      <c r="K62" s="98"/>
      <c r="L62" s="100">
        <f>+Costos!G156</f>
        <v>9269.4</v>
      </c>
      <c r="M62" s="101">
        <f t="shared" si="5"/>
        <v>0</v>
      </c>
      <c r="N62" s="98"/>
      <c r="O62" s="100">
        <f>+Costos!G156</f>
        <v>9269.4</v>
      </c>
      <c r="P62" s="101">
        <f t="shared" si="6"/>
        <v>0</v>
      </c>
      <c r="Q62" s="98"/>
      <c r="R62" s="100">
        <f>+Costos!G156</f>
        <v>9269.4</v>
      </c>
      <c r="S62" s="101">
        <f t="shared" si="7"/>
        <v>0</v>
      </c>
      <c r="T62" s="98"/>
      <c r="U62" s="100">
        <f>+Costos!G156</f>
        <v>9269.4</v>
      </c>
      <c r="V62" s="101">
        <f t="shared" si="8"/>
        <v>0</v>
      </c>
      <c r="W62" s="98"/>
      <c r="X62" s="100">
        <f>+Costos!G156</f>
        <v>9269.4</v>
      </c>
      <c r="Y62" s="101">
        <f t="shared" si="9"/>
        <v>0</v>
      </c>
      <c r="Z62" s="98"/>
      <c r="AA62" s="100">
        <f>+Costos!G156</f>
        <v>9269.4</v>
      </c>
      <c r="AB62" s="101">
        <f t="shared" si="10"/>
        <v>0</v>
      </c>
      <c r="AC62" s="98"/>
      <c r="AD62" s="100">
        <f>+Costos!G156</f>
        <v>9269.4</v>
      </c>
      <c r="AE62" s="101">
        <f t="shared" si="11"/>
        <v>0</v>
      </c>
      <c r="AF62" s="98">
        <v>2</v>
      </c>
      <c r="AG62" s="100">
        <f>+Costos!G156</f>
        <v>9269.4</v>
      </c>
      <c r="AH62" s="101">
        <f t="shared" si="12"/>
        <v>18538.8</v>
      </c>
      <c r="AI62" s="98"/>
      <c r="AJ62" s="100">
        <f>+Costos!G156</f>
        <v>9269.4</v>
      </c>
      <c r="AK62" s="101">
        <f t="shared" si="13"/>
        <v>0</v>
      </c>
    </row>
    <row r="63" spans="1:37" ht="15.75">
      <c r="A63" s="8" t="s">
        <v>35</v>
      </c>
      <c r="B63" s="98"/>
      <c r="C63" s="100">
        <f>+Costos!G161</f>
        <v>0</v>
      </c>
      <c r="D63" s="101">
        <f t="shared" si="2"/>
        <v>0</v>
      </c>
      <c r="E63" s="98"/>
      <c r="F63" s="100">
        <f>+Costos!G161</f>
        <v>0</v>
      </c>
      <c r="G63" s="101">
        <f t="shared" si="3"/>
        <v>0</v>
      </c>
      <c r="H63" s="98"/>
      <c r="I63" s="100">
        <f>+Costos!G161</f>
        <v>0</v>
      </c>
      <c r="J63" s="101">
        <f t="shared" si="4"/>
        <v>0</v>
      </c>
      <c r="K63" s="98"/>
      <c r="L63" s="100">
        <f>+Costos!G161</f>
        <v>0</v>
      </c>
      <c r="M63" s="101">
        <f t="shared" si="5"/>
        <v>0</v>
      </c>
      <c r="N63" s="98"/>
      <c r="O63" s="100">
        <f>+Costos!G161</f>
        <v>0</v>
      </c>
      <c r="P63" s="101">
        <f t="shared" si="6"/>
        <v>0</v>
      </c>
      <c r="Q63" s="98"/>
      <c r="R63" s="100">
        <f>+Costos!G161</f>
        <v>0</v>
      </c>
      <c r="S63" s="101">
        <f t="shared" si="7"/>
        <v>0</v>
      </c>
      <c r="T63" s="98"/>
      <c r="U63" s="100">
        <f>+Costos!G161</f>
        <v>0</v>
      </c>
      <c r="V63" s="101">
        <f t="shared" si="8"/>
        <v>0</v>
      </c>
      <c r="W63" s="98"/>
      <c r="X63" s="100">
        <f>+Costos!G161</f>
        <v>0</v>
      </c>
      <c r="Y63" s="101">
        <f t="shared" si="9"/>
        <v>0</v>
      </c>
      <c r="Z63" s="98"/>
      <c r="AA63" s="100">
        <f>+Costos!G161</f>
        <v>0</v>
      </c>
      <c r="AB63" s="101">
        <f t="shared" si="10"/>
        <v>0</v>
      </c>
      <c r="AC63" s="98"/>
      <c r="AD63" s="100">
        <f>+Costos!G161</f>
        <v>0</v>
      </c>
      <c r="AE63" s="101">
        <f t="shared" si="11"/>
        <v>0</v>
      </c>
      <c r="AF63" s="98"/>
      <c r="AG63" s="100">
        <f>+Costos!G161</f>
        <v>0</v>
      </c>
      <c r="AH63" s="101">
        <f t="shared" si="12"/>
        <v>0</v>
      </c>
      <c r="AI63" s="98"/>
      <c r="AJ63" s="100">
        <f>+Costos!G161</f>
        <v>0</v>
      </c>
      <c r="AK63" s="101">
        <f t="shared" si="13"/>
        <v>0</v>
      </c>
    </row>
    <row r="64" spans="1:37" ht="15.75">
      <c r="A64" s="8" t="s">
        <v>36</v>
      </c>
      <c r="B64" s="98"/>
      <c r="C64" s="100">
        <f>+Costos!G163</f>
        <v>1084.3740949999999</v>
      </c>
      <c r="D64" s="101">
        <f t="shared" si="2"/>
        <v>0</v>
      </c>
      <c r="E64" s="98"/>
      <c r="F64" s="100">
        <f>+Costos!G163</f>
        <v>1084.3740949999999</v>
      </c>
      <c r="G64" s="101">
        <f t="shared" si="3"/>
        <v>0</v>
      </c>
      <c r="H64" s="98"/>
      <c r="I64" s="100">
        <f>+Costos!G163</f>
        <v>1084.3740949999999</v>
      </c>
      <c r="J64" s="101">
        <f t="shared" si="4"/>
        <v>0</v>
      </c>
      <c r="K64" s="98"/>
      <c r="L64" s="100">
        <f>+Costos!G163</f>
        <v>1084.3740949999999</v>
      </c>
      <c r="M64" s="101">
        <f t="shared" si="5"/>
        <v>0</v>
      </c>
      <c r="N64" s="98"/>
      <c r="O64" s="100">
        <f>+Costos!G163</f>
        <v>1084.3740949999999</v>
      </c>
      <c r="P64" s="101">
        <f t="shared" si="6"/>
        <v>0</v>
      </c>
      <c r="Q64" s="98"/>
      <c r="R64" s="100">
        <f>+Costos!G163</f>
        <v>1084.3740949999999</v>
      </c>
      <c r="S64" s="101">
        <f t="shared" si="7"/>
        <v>0</v>
      </c>
      <c r="T64" s="98"/>
      <c r="U64" s="100">
        <f>+Costos!G163</f>
        <v>1084.3740949999999</v>
      </c>
      <c r="V64" s="101">
        <f t="shared" si="8"/>
        <v>0</v>
      </c>
      <c r="W64" s="98">
        <v>1</v>
      </c>
      <c r="X64" s="100">
        <f>+Costos!G163</f>
        <v>1084.3740949999999</v>
      </c>
      <c r="Y64" s="101">
        <f t="shared" si="9"/>
        <v>1084.3740949999999</v>
      </c>
      <c r="Z64" s="98"/>
      <c r="AA64" s="100">
        <f>+Costos!G163</f>
        <v>1084.3740949999999</v>
      </c>
      <c r="AB64" s="101">
        <f t="shared" si="10"/>
        <v>0</v>
      </c>
      <c r="AC64" s="98"/>
      <c r="AD64" s="100">
        <f>+Costos!G163</f>
        <v>1084.3740949999999</v>
      </c>
      <c r="AE64" s="101">
        <f t="shared" si="11"/>
        <v>0</v>
      </c>
      <c r="AF64" s="98"/>
      <c r="AG64" s="100">
        <f>+Costos!G163</f>
        <v>1084.3740949999999</v>
      </c>
      <c r="AH64" s="101">
        <f t="shared" si="12"/>
        <v>0</v>
      </c>
      <c r="AI64" s="98"/>
      <c r="AJ64" s="100">
        <f>+Costos!G163</f>
        <v>1084.3740949999999</v>
      </c>
      <c r="AK64" s="101">
        <f t="shared" si="13"/>
        <v>0</v>
      </c>
    </row>
    <row r="65" spans="1:37" ht="15.75">
      <c r="A65" s="8" t="s">
        <v>255</v>
      </c>
      <c r="B65" s="98"/>
      <c r="C65" s="100">
        <f>+Costos!G164</f>
        <v>2168.7481899999998</v>
      </c>
      <c r="D65" s="101">
        <f t="shared" si="2"/>
        <v>0</v>
      </c>
      <c r="E65" s="98"/>
      <c r="F65" s="100">
        <f>+Costos!G164</f>
        <v>2168.7481899999998</v>
      </c>
      <c r="G65" s="101">
        <f t="shared" si="3"/>
        <v>0</v>
      </c>
      <c r="H65" s="98"/>
      <c r="I65" s="100">
        <f>+Costos!G164</f>
        <v>2168.7481899999998</v>
      </c>
      <c r="J65" s="101">
        <f t="shared" si="4"/>
        <v>0</v>
      </c>
      <c r="K65" s="98"/>
      <c r="L65" s="100">
        <f>+Costos!G164</f>
        <v>2168.7481899999998</v>
      </c>
      <c r="M65" s="101">
        <f t="shared" si="5"/>
        <v>0</v>
      </c>
      <c r="N65" s="98"/>
      <c r="O65" s="100">
        <f>+Costos!G164</f>
        <v>2168.7481899999998</v>
      </c>
      <c r="P65" s="101">
        <f t="shared" si="6"/>
        <v>0</v>
      </c>
      <c r="Q65" s="98"/>
      <c r="R65" s="100">
        <f>+Costos!G164</f>
        <v>2168.7481899999998</v>
      </c>
      <c r="S65" s="101">
        <f t="shared" si="7"/>
        <v>0</v>
      </c>
      <c r="T65" s="98"/>
      <c r="U65" s="100">
        <f>+Costos!G164</f>
        <v>2168.7481899999998</v>
      </c>
      <c r="V65" s="101">
        <f t="shared" si="8"/>
        <v>0</v>
      </c>
      <c r="W65" s="98"/>
      <c r="X65" s="100">
        <f>+Costos!G164</f>
        <v>2168.7481899999998</v>
      </c>
      <c r="Y65" s="101">
        <f t="shared" si="9"/>
        <v>0</v>
      </c>
      <c r="Z65" s="98"/>
      <c r="AA65" s="100">
        <f>+Costos!G164</f>
        <v>2168.7481899999998</v>
      </c>
      <c r="AB65" s="101">
        <f t="shared" si="10"/>
        <v>0</v>
      </c>
      <c r="AC65" s="98"/>
      <c r="AD65" s="100">
        <f>+Costos!G164</f>
        <v>2168.7481899999998</v>
      </c>
      <c r="AE65" s="101">
        <f t="shared" si="11"/>
        <v>0</v>
      </c>
      <c r="AF65" s="98"/>
      <c r="AG65" s="100">
        <f>+Costos!G164</f>
        <v>2168.7481899999998</v>
      </c>
      <c r="AH65" s="101">
        <f t="shared" si="12"/>
        <v>0</v>
      </c>
      <c r="AI65" s="98"/>
      <c r="AJ65" s="100">
        <f>+Costos!G164</f>
        <v>2168.7481899999998</v>
      </c>
      <c r="AK65" s="101">
        <f t="shared" si="13"/>
        <v>0</v>
      </c>
    </row>
    <row r="66" spans="1:37" ht="15.75">
      <c r="A66" s="9" t="s">
        <v>321</v>
      </c>
      <c r="B66" s="98"/>
      <c r="C66" s="100">
        <f>+Costos!G171</f>
        <v>16152.671080000002</v>
      </c>
      <c r="D66" s="101">
        <f t="shared" si="2"/>
        <v>0</v>
      </c>
      <c r="E66" s="98"/>
      <c r="F66" s="100">
        <f>+Costos!G171</f>
        <v>16152.671080000002</v>
      </c>
      <c r="G66" s="101">
        <f t="shared" si="3"/>
        <v>0</v>
      </c>
      <c r="H66" s="98"/>
      <c r="I66" s="100">
        <f>+Costos!G171</f>
        <v>16152.671080000002</v>
      </c>
      <c r="J66" s="101">
        <f t="shared" si="4"/>
        <v>0</v>
      </c>
      <c r="K66" s="98"/>
      <c r="L66" s="100">
        <f>+Costos!G171</f>
        <v>16152.671080000002</v>
      </c>
      <c r="M66" s="101">
        <f t="shared" si="5"/>
        <v>0</v>
      </c>
      <c r="N66" s="98"/>
      <c r="O66" s="100">
        <f>+Costos!G171</f>
        <v>16152.671080000002</v>
      </c>
      <c r="P66" s="101">
        <f t="shared" si="6"/>
        <v>0</v>
      </c>
      <c r="Q66" s="98"/>
      <c r="R66" s="100">
        <f>+Costos!G171</f>
        <v>16152.671080000002</v>
      </c>
      <c r="S66" s="101">
        <f t="shared" si="7"/>
        <v>0</v>
      </c>
      <c r="T66" s="98"/>
      <c r="U66" s="100">
        <f>+Costos!G171</f>
        <v>16152.671080000002</v>
      </c>
      <c r="V66" s="101">
        <f t="shared" si="8"/>
        <v>0</v>
      </c>
      <c r="W66" s="98"/>
      <c r="X66" s="100">
        <f>+Costos!G171</f>
        <v>16152.671080000002</v>
      </c>
      <c r="Y66" s="101">
        <f t="shared" si="9"/>
        <v>0</v>
      </c>
      <c r="Z66" s="98"/>
      <c r="AA66" s="100">
        <f>+Costos!G171</f>
        <v>16152.671080000002</v>
      </c>
      <c r="AB66" s="101">
        <f t="shared" si="10"/>
        <v>0</v>
      </c>
      <c r="AC66" s="98">
        <v>1</v>
      </c>
      <c r="AD66" s="100">
        <f>+Costos!G171</f>
        <v>16152.671080000002</v>
      </c>
      <c r="AE66" s="101">
        <f t="shared" si="11"/>
        <v>16152.671080000002</v>
      </c>
      <c r="AF66" s="98">
        <v>1</v>
      </c>
      <c r="AG66" s="100">
        <f>+Costos!G171</f>
        <v>16152.671080000002</v>
      </c>
      <c r="AH66" s="101">
        <f t="shared" si="12"/>
        <v>16152.671080000002</v>
      </c>
      <c r="AI66" s="98"/>
      <c r="AJ66" s="100">
        <f>+Costos!G171</f>
        <v>16152.671080000002</v>
      </c>
      <c r="AK66" s="101">
        <f t="shared" si="13"/>
        <v>0</v>
      </c>
    </row>
    <row r="67" spans="1:37" ht="15.75">
      <c r="A67" s="9" t="s">
        <v>37</v>
      </c>
      <c r="B67" s="98"/>
      <c r="C67" s="100">
        <f>+Costos!G179</f>
        <v>8882.3783999999996</v>
      </c>
      <c r="D67" s="101">
        <f t="shared" si="2"/>
        <v>0</v>
      </c>
      <c r="E67" s="98"/>
      <c r="F67" s="100">
        <f>+Costos!G179</f>
        <v>8882.3783999999996</v>
      </c>
      <c r="G67" s="101">
        <f t="shared" si="3"/>
        <v>0</v>
      </c>
      <c r="H67" s="98"/>
      <c r="I67" s="100">
        <f>+Costos!G179</f>
        <v>8882.3783999999996</v>
      </c>
      <c r="J67" s="101">
        <f t="shared" si="4"/>
        <v>0</v>
      </c>
      <c r="K67" s="98"/>
      <c r="L67" s="100">
        <f>+Costos!G179</f>
        <v>8882.3783999999996</v>
      </c>
      <c r="M67" s="101">
        <f t="shared" si="5"/>
        <v>0</v>
      </c>
      <c r="N67" s="98"/>
      <c r="O67" s="100">
        <f>+Costos!G179</f>
        <v>8882.3783999999996</v>
      </c>
      <c r="P67" s="101">
        <f t="shared" si="6"/>
        <v>0</v>
      </c>
      <c r="Q67" s="98"/>
      <c r="R67" s="100">
        <f>+Costos!G179</f>
        <v>8882.3783999999996</v>
      </c>
      <c r="S67" s="101">
        <f t="shared" si="7"/>
        <v>0</v>
      </c>
      <c r="T67" s="98"/>
      <c r="U67" s="100">
        <f>+Costos!G179</f>
        <v>8882.3783999999996</v>
      </c>
      <c r="V67" s="101">
        <f t="shared" si="8"/>
        <v>0</v>
      </c>
      <c r="W67" s="98"/>
      <c r="X67" s="100">
        <f>+Costos!G179</f>
        <v>8882.3783999999996</v>
      </c>
      <c r="Y67" s="101">
        <f t="shared" si="9"/>
        <v>0</v>
      </c>
      <c r="Z67" s="98"/>
      <c r="AA67" s="100">
        <f>+Costos!G179</f>
        <v>8882.3783999999996</v>
      </c>
      <c r="AB67" s="101">
        <f t="shared" si="10"/>
        <v>0</v>
      </c>
      <c r="AC67" s="98"/>
      <c r="AD67" s="100">
        <f>+Costos!G179</f>
        <v>8882.3783999999996</v>
      </c>
      <c r="AE67" s="101">
        <f t="shared" si="11"/>
        <v>0</v>
      </c>
      <c r="AF67" s="98"/>
      <c r="AG67" s="100">
        <f>+Costos!G179</f>
        <v>8882.3783999999996</v>
      </c>
      <c r="AH67" s="101">
        <f t="shared" si="12"/>
        <v>0</v>
      </c>
      <c r="AI67" s="98"/>
      <c r="AJ67" s="100">
        <f>+Costos!G179</f>
        <v>8882.3783999999996</v>
      </c>
      <c r="AK67" s="101">
        <f t="shared" si="13"/>
        <v>0</v>
      </c>
    </row>
    <row r="68" spans="1:37" ht="15.75">
      <c r="A68" s="9" t="s">
        <v>256</v>
      </c>
      <c r="B68" s="98"/>
      <c r="C68" s="100">
        <f>+Costos!G186</f>
        <v>20375.066809999997</v>
      </c>
      <c r="D68" s="101">
        <f t="shared" si="2"/>
        <v>0</v>
      </c>
      <c r="E68" s="98"/>
      <c r="F68" s="100">
        <f>+Costos!G186</f>
        <v>20375.066809999997</v>
      </c>
      <c r="G68" s="101">
        <f t="shared" si="3"/>
        <v>0</v>
      </c>
      <c r="H68" s="98"/>
      <c r="I68" s="100">
        <f>+Costos!G186</f>
        <v>20375.066809999997</v>
      </c>
      <c r="J68" s="101">
        <f t="shared" si="4"/>
        <v>0</v>
      </c>
      <c r="K68" s="98"/>
      <c r="L68" s="100">
        <f>+Costos!G186</f>
        <v>20375.066809999997</v>
      </c>
      <c r="M68" s="101">
        <f t="shared" si="5"/>
        <v>0</v>
      </c>
      <c r="N68" s="98"/>
      <c r="O68" s="100">
        <f>+Costos!G186</f>
        <v>20375.066809999997</v>
      </c>
      <c r="P68" s="101">
        <f t="shared" si="6"/>
        <v>0</v>
      </c>
      <c r="Q68" s="98"/>
      <c r="R68" s="100">
        <f>+Costos!G186</f>
        <v>20375.066809999997</v>
      </c>
      <c r="S68" s="101">
        <f t="shared" si="7"/>
        <v>0</v>
      </c>
      <c r="T68" s="98"/>
      <c r="U68" s="100">
        <f>+Costos!G186</f>
        <v>20375.066809999997</v>
      </c>
      <c r="V68" s="101">
        <f t="shared" si="8"/>
        <v>0</v>
      </c>
      <c r="W68" s="98">
        <v>1</v>
      </c>
      <c r="X68" s="100">
        <f>+Costos!G186</f>
        <v>20375.066809999997</v>
      </c>
      <c r="Y68" s="101">
        <f t="shared" si="9"/>
        <v>20375.066809999997</v>
      </c>
      <c r="Z68" s="98"/>
      <c r="AA68" s="100">
        <f>+Costos!G186</f>
        <v>20375.066809999997</v>
      </c>
      <c r="AB68" s="101">
        <f t="shared" si="10"/>
        <v>0</v>
      </c>
      <c r="AC68" s="98"/>
      <c r="AD68" s="100">
        <f>+Costos!G186</f>
        <v>20375.066809999997</v>
      </c>
      <c r="AE68" s="101">
        <f t="shared" si="11"/>
        <v>0</v>
      </c>
      <c r="AF68" s="98"/>
      <c r="AG68" s="100">
        <f>+Costos!G186</f>
        <v>20375.066809999997</v>
      </c>
      <c r="AH68" s="101">
        <f t="shared" si="12"/>
        <v>0</v>
      </c>
      <c r="AI68" s="98"/>
      <c r="AJ68" s="100">
        <f>+Costos!G186</f>
        <v>20375.066809999997</v>
      </c>
      <c r="AK68" s="101">
        <f t="shared" si="13"/>
        <v>0</v>
      </c>
    </row>
    <row r="69" spans="1:37" ht="15.75">
      <c r="A69" s="9" t="s">
        <v>38</v>
      </c>
      <c r="B69" s="98"/>
      <c r="C69" s="100">
        <f>+Costos!G193</f>
        <v>2063.6541099999999</v>
      </c>
      <c r="D69" s="101">
        <f t="shared" si="2"/>
        <v>0</v>
      </c>
      <c r="E69" s="98">
        <v>2</v>
      </c>
      <c r="F69" s="100">
        <f>+Costos!G193</f>
        <v>2063.6541099999999</v>
      </c>
      <c r="G69" s="101">
        <f t="shared" si="3"/>
        <v>4127.3082199999999</v>
      </c>
      <c r="H69" s="98"/>
      <c r="I69" s="100">
        <f>+Costos!G193</f>
        <v>2063.6541099999999</v>
      </c>
      <c r="J69" s="101">
        <f t="shared" si="4"/>
        <v>0</v>
      </c>
      <c r="K69" s="98"/>
      <c r="L69" s="100">
        <f>+Costos!G193</f>
        <v>2063.6541099999999</v>
      </c>
      <c r="M69" s="101">
        <f t="shared" si="5"/>
        <v>0</v>
      </c>
      <c r="N69" s="98"/>
      <c r="O69" s="100">
        <f>+Costos!G193</f>
        <v>2063.6541099999999</v>
      </c>
      <c r="P69" s="101">
        <f t="shared" si="6"/>
        <v>0</v>
      </c>
      <c r="Q69" s="98"/>
      <c r="R69" s="100">
        <f>+Costos!G193</f>
        <v>2063.6541099999999</v>
      </c>
      <c r="S69" s="101">
        <f t="shared" si="7"/>
        <v>0</v>
      </c>
      <c r="T69" s="98"/>
      <c r="U69" s="100">
        <f>+Costos!G193</f>
        <v>2063.6541099999999</v>
      </c>
      <c r="V69" s="101">
        <f t="shared" si="8"/>
        <v>0</v>
      </c>
      <c r="W69" s="98"/>
      <c r="X69" s="100">
        <f>+Costos!G193</f>
        <v>2063.6541099999999</v>
      </c>
      <c r="Y69" s="101">
        <f t="shared" si="9"/>
        <v>0</v>
      </c>
      <c r="Z69" s="98"/>
      <c r="AA69" s="100">
        <f>+Costos!G193</f>
        <v>2063.6541099999999</v>
      </c>
      <c r="AB69" s="101">
        <f t="shared" si="10"/>
        <v>0</v>
      </c>
      <c r="AC69" s="98"/>
      <c r="AD69" s="100">
        <f>+Costos!G193</f>
        <v>2063.6541099999999</v>
      </c>
      <c r="AE69" s="101">
        <f t="shared" si="11"/>
        <v>0</v>
      </c>
      <c r="AF69" s="98"/>
      <c r="AG69" s="100">
        <f>+Costos!G193</f>
        <v>2063.6541099999999</v>
      </c>
      <c r="AH69" s="101">
        <f t="shared" si="12"/>
        <v>0</v>
      </c>
      <c r="AI69" s="98"/>
      <c r="AJ69" s="100">
        <f>+Costos!G193</f>
        <v>2063.6541099999999</v>
      </c>
      <c r="AK69" s="101">
        <f t="shared" si="13"/>
        <v>0</v>
      </c>
    </row>
    <row r="70" spans="1:37" ht="15.75">
      <c r="A70" s="8" t="s">
        <v>39</v>
      </c>
      <c r="B70" s="98"/>
      <c r="C70" s="100">
        <f>+Costos!G207</f>
        <v>4186.6523999999999</v>
      </c>
      <c r="D70" s="101">
        <f t="shared" si="2"/>
        <v>0</v>
      </c>
      <c r="E70" s="98"/>
      <c r="F70" s="100">
        <f>+Costos!G207</f>
        <v>4186.6523999999999</v>
      </c>
      <c r="G70" s="101">
        <f t="shared" si="3"/>
        <v>0</v>
      </c>
      <c r="H70" s="98"/>
      <c r="I70" s="100">
        <f>+Costos!G207</f>
        <v>4186.6523999999999</v>
      </c>
      <c r="J70" s="101">
        <f t="shared" si="4"/>
        <v>0</v>
      </c>
      <c r="K70" s="98"/>
      <c r="L70" s="100">
        <f>+Costos!G207</f>
        <v>4186.6523999999999</v>
      </c>
      <c r="M70" s="101">
        <f t="shared" si="5"/>
        <v>0</v>
      </c>
      <c r="N70" s="98"/>
      <c r="O70" s="100">
        <f>+Costos!G207</f>
        <v>4186.6523999999999</v>
      </c>
      <c r="P70" s="101">
        <f t="shared" si="6"/>
        <v>0</v>
      </c>
      <c r="Q70" s="98"/>
      <c r="R70" s="100">
        <f>+Costos!G207</f>
        <v>4186.6523999999999</v>
      </c>
      <c r="S70" s="101">
        <f t="shared" si="7"/>
        <v>0</v>
      </c>
      <c r="T70" s="98"/>
      <c r="U70" s="100">
        <f>+Costos!G207</f>
        <v>4186.6523999999999</v>
      </c>
      <c r="V70" s="101">
        <f t="shared" si="8"/>
        <v>0</v>
      </c>
      <c r="W70" s="98"/>
      <c r="X70" s="100">
        <f>+Costos!G207</f>
        <v>4186.6523999999999</v>
      </c>
      <c r="Y70" s="101">
        <f t="shared" si="9"/>
        <v>0</v>
      </c>
      <c r="Z70" s="98"/>
      <c r="AA70" s="100">
        <f>+Costos!G207</f>
        <v>4186.6523999999999</v>
      </c>
      <c r="AB70" s="101">
        <f t="shared" si="10"/>
        <v>0</v>
      </c>
      <c r="AC70" s="98"/>
      <c r="AD70" s="100">
        <f>+Costos!G207</f>
        <v>4186.6523999999999</v>
      </c>
      <c r="AE70" s="101">
        <f t="shared" si="11"/>
        <v>0</v>
      </c>
      <c r="AF70" s="98"/>
      <c r="AG70" s="100">
        <f>+Costos!G207</f>
        <v>4186.6523999999999</v>
      </c>
      <c r="AH70" s="101">
        <f t="shared" si="12"/>
        <v>0</v>
      </c>
      <c r="AI70" s="98"/>
      <c r="AJ70" s="100">
        <f>+Costos!G207</f>
        <v>4186.6523999999999</v>
      </c>
      <c r="AK70" s="101">
        <f t="shared" si="13"/>
        <v>0</v>
      </c>
    </row>
    <row r="71" spans="1:37" ht="15.75">
      <c r="A71" s="8" t="s">
        <v>40</v>
      </c>
      <c r="B71" s="98"/>
      <c r="C71" s="100">
        <f>+Costos!G209</f>
        <v>8373.3047999999999</v>
      </c>
      <c r="D71" s="101">
        <f t="shared" si="2"/>
        <v>0</v>
      </c>
      <c r="E71" s="98"/>
      <c r="F71" s="100">
        <f>+Costos!G209</f>
        <v>8373.3047999999999</v>
      </c>
      <c r="G71" s="101">
        <f t="shared" si="3"/>
        <v>0</v>
      </c>
      <c r="H71" s="98"/>
      <c r="I71" s="100">
        <f>+Costos!G209</f>
        <v>8373.3047999999999</v>
      </c>
      <c r="J71" s="101">
        <f t="shared" si="4"/>
        <v>0</v>
      </c>
      <c r="K71" s="98"/>
      <c r="L71" s="100">
        <f>+Costos!G209</f>
        <v>8373.3047999999999</v>
      </c>
      <c r="M71" s="101">
        <f t="shared" si="5"/>
        <v>0</v>
      </c>
      <c r="N71" s="98"/>
      <c r="O71" s="100">
        <f>+Costos!G209</f>
        <v>8373.3047999999999</v>
      </c>
      <c r="P71" s="101">
        <f t="shared" si="6"/>
        <v>0</v>
      </c>
      <c r="Q71" s="98"/>
      <c r="R71" s="100">
        <f>+Costos!G209</f>
        <v>8373.3047999999999</v>
      </c>
      <c r="S71" s="101">
        <f t="shared" si="7"/>
        <v>0</v>
      </c>
      <c r="T71" s="98"/>
      <c r="U71" s="100">
        <f>+Costos!G209</f>
        <v>8373.3047999999999</v>
      </c>
      <c r="V71" s="101">
        <f t="shared" si="8"/>
        <v>0</v>
      </c>
      <c r="W71" s="98"/>
      <c r="X71" s="100">
        <f>+Costos!G209</f>
        <v>8373.3047999999999</v>
      </c>
      <c r="Y71" s="101">
        <f t="shared" si="9"/>
        <v>0</v>
      </c>
      <c r="Z71" s="98"/>
      <c r="AA71" s="100">
        <f>+Costos!G209</f>
        <v>8373.3047999999999</v>
      </c>
      <c r="AB71" s="101">
        <f t="shared" si="10"/>
        <v>0</v>
      </c>
      <c r="AC71" s="98"/>
      <c r="AD71" s="100">
        <f>+Costos!G209</f>
        <v>8373.3047999999999</v>
      </c>
      <c r="AE71" s="101">
        <f t="shared" si="11"/>
        <v>0</v>
      </c>
      <c r="AF71" s="98"/>
      <c r="AG71" s="100">
        <f>+Costos!G209</f>
        <v>8373.3047999999999</v>
      </c>
      <c r="AH71" s="101">
        <f t="shared" si="12"/>
        <v>0</v>
      </c>
      <c r="AI71" s="98"/>
      <c r="AJ71" s="100">
        <f>+Costos!G209</f>
        <v>8373.3047999999999</v>
      </c>
      <c r="AK71" s="101">
        <f t="shared" si="13"/>
        <v>0</v>
      </c>
    </row>
    <row r="72" spans="1:37" ht="15.75">
      <c r="A72" s="27" t="s">
        <v>267</v>
      </c>
      <c r="B72" s="98"/>
      <c r="C72" s="100">
        <f>+Costos!G200</f>
        <v>532.41047999999989</v>
      </c>
      <c r="D72" s="101">
        <f t="shared" si="2"/>
        <v>0</v>
      </c>
      <c r="E72" s="98"/>
      <c r="F72" s="100">
        <f>+Costos!G200</f>
        <v>532.41047999999989</v>
      </c>
      <c r="G72" s="101">
        <f t="shared" si="3"/>
        <v>0</v>
      </c>
      <c r="H72" s="98"/>
      <c r="I72" s="100">
        <f>+Costos!G200</f>
        <v>532.41047999999989</v>
      </c>
      <c r="J72" s="101">
        <f t="shared" si="4"/>
        <v>0</v>
      </c>
      <c r="K72" s="98"/>
      <c r="L72" s="100">
        <f>+Costos!G200</f>
        <v>532.41047999999989</v>
      </c>
      <c r="M72" s="101">
        <f t="shared" si="5"/>
        <v>0</v>
      </c>
      <c r="N72" s="98"/>
      <c r="O72" s="100">
        <f>+Costos!G200</f>
        <v>532.41047999999989</v>
      </c>
      <c r="P72" s="101">
        <f t="shared" si="6"/>
        <v>0</v>
      </c>
      <c r="Q72" s="98"/>
      <c r="R72" s="100">
        <f>+Costos!G200</f>
        <v>532.41047999999989</v>
      </c>
      <c r="S72" s="101">
        <f t="shared" si="7"/>
        <v>0</v>
      </c>
      <c r="T72" s="98"/>
      <c r="U72" s="100">
        <f>+Costos!G200</f>
        <v>532.41047999999989</v>
      </c>
      <c r="V72" s="101">
        <f t="shared" si="8"/>
        <v>0</v>
      </c>
      <c r="W72" s="98"/>
      <c r="X72" s="100">
        <f>+Costos!G200</f>
        <v>532.41047999999989</v>
      </c>
      <c r="Y72" s="101">
        <f t="shared" si="9"/>
        <v>0</v>
      </c>
      <c r="Z72" s="98"/>
      <c r="AA72" s="100">
        <f>+Costos!G200</f>
        <v>532.41047999999989</v>
      </c>
      <c r="AB72" s="101">
        <f t="shared" si="10"/>
        <v>0</v>
      </c>
      <c r="AC72" s="98">
        <v>2</v>
      </c>
      <c r="AD72" s="100">
        <f>+Costos!G200</f>
        <v>532.41047999999989</v>
      </c>
      <c r="AE72" s="101">
        <f t="shared" si="11"/>
        <v>1064.8209599999998</v>
      </c>
      <c r="AF72" s="98"/>
      <c r="AG72" s="100">
        <f>+Costos!G200</f>
        <v>532.41047999999989</v>
      </c>
      <c r="AH72" s="101">
        <f t="shared" si="12"/>
        <v>0</v>
      </c>
      <c r="AI72" s="98"/>
      <c r="AJ72" s="100">
        <f>+Costos!G200</f>
        <v>532.41047999999989</v>
      </c>
      <c r="AK72" s="101">
        <f t="shared" si="13"/>
        <v>0</v>
      </c>
    </row>
    <row r="73" spans="1:37" ht="15.75">
      <c r="A73" s="74" t="s">
        <v>41</v>
      </c>
      <c r="B73" s="98"/>
      <c r="C73" s="100">
        <f>+Costos!G202</f>
        <v>1064.8209599999998</v>
      </c>
      <c r="D73" s="101">
        <f t="shared" si="2"/>
        <v>0</v>
      </c>
      <c r="E73" s="98"/>
      <c r="F73" s="100">
        <f>+Costos!G202</f>
        <v>1064.8209599999998</v>
      </c>
      <c r="G73" s="101">
        <f t="shared" si="3"/>
        <v>0</v>
      </c>
      <c r="H73" s="98"/>
      <c r="I73" s="100">
        <f>+Costos!G202</f>
        <v>1064.8209599999998</v>
      </c>
      <c r="J73" s="101">
        <f t="shared" si="4"/>
        <v>0</v>
      </c>
      <c r="K73" s="98"/>
      <c r="L73" s="100">
        <f>+Costos!G202</f>
        <v>1064.8209599999998</v>
      </c>
      <c r="M73" s="101">
        <f t="shared" si="5"/>
        <v>0</v>
      </c>
      <c r="N73" s="98"/>
      <c r="O73" s="100">
        <f>+Costos!G202</f>
        <v>1064.8209599999998</v>
      </c>
      <c r="P73" s="101">
        <f t="shared" si="6"/>
        <v>0</v>
      </c>
      <c r="Q73" s="98"/>
      <c r="R73" s="100">
        <f>+Costos!G202</f>
        <v>1064.8209599999998</v>
      </c>
      <c r="S73" s="101">
        <f t="shared" si="7"/>
        <v>0</v>
      </c>
      <c r="T73" s="98"/>
      <c r="U73" s="100">
        <f>+Costos!G202</f>
        <v>1064.8209599999998</v>
      </c>
      <c r="V73" s="101">
        <f t="shared" si="8"/>
        <v>0</v>
      </c>
      <c r="W73" s="98"/>
      <c r="X73" s="100">
        <f>+Costos!G202</f>
        <v>1064.8209599999998</v>
      </c>
      <c r="Y73" s="101">
        <f t="shared" si="9"/>
        <v>0</v>
      </c>
      <c r="Z73" s="98"/>
      <c r="AA73" s="100">
        <f>+Costos!G202</f>
        <v>1064.8209599999998</v>
      </c>
      <c r="AB73" s="101">
        <f t="shared" si="10"/>
        <v>0</v>
      </c>
      <c r="AC73" s="98"/>
      <c r="AD73" s="100">
        <f>+Costos!G202</f>
        <v>1064.8209599999998</v>
      </c>
      <c r="AE73" s="101">
        <f t="shared" si="11"/>
        <v>0</v>
      </c>
      <c r="AF73" s="98"/>
      <c r="AG73" s="100">
        <f>+Costos!G202</f>
        <v>1064.8209599999998</v>
      </c>
      <c r="AH73" s="101">
        <f t="shared" si="12"/>
        <v>0</v>
      </c>
      <c r="AI73" s="98"/>
      <c r="AJ73" s="100">
        <f>+Costos!G202</f>
        <v>1064.8209599999998</v>
      </c>
      <c r="AK73" s="101">
        <f t="shared" si="13"/>
        <v>0</v>
      </c>
    </row>
    <row r="74" spans="1:37" s="97" customFormat="1" ht="15" customHeight="1">
      <c r="A74" s="204" t="s">
        <v>278</v>
      </c>
      <c r="B74" s="92"/>
      <c r="C74" s="93"/>
      <c r="D74" s="99">
        <f>SUM(D36:D73)</f>
        <v>71633.897679166665</v>
      </c>
      <c r="E74" s="92"/>
      <c r="F74" s="93"/>
      <c r="G74" s="99">
        <f>SUM(G36:G73)</f>
        <v>70904.311702250008</v>
      </c>
      <c r="H74" s="92"/>
      <c r="I74" s="93"/>
      <c r="J74" s="99">
        <f>SUM(J36:J73)</f>
        <v>37844.516411666664</v>
      </c>
      <c r="K74" s="92"/>
      <c r="L74" s="93"/>
      <c r="M74" s="99">
        <f>SUM(M36:M73)</f>
        <v>20177.24653</v>
      </c>
      <c r="N74" s="92"/>
      <c r="O74" s="93"/>
      <c r="P74" s="99">
        <f>SUM(P36:P73)</f>
        <v>20995.412921699997</v>
      </c>
      <c r="Q74" s="92"/>
      <c r="R74" s="93"/>
      <c r="S74" s="99">
        <f>SUM(S36:S73)</f>
        <v>81922.073385833326</v>
      </c>
      <c r="T74" s="92"/>
      <c r="U74" s="93"/>
      <c r="V74" s="99">
        <f>SUM(V36:V73)</f>
        <v>42801.969437533335</v>
      </c>
      <c r="W74" s="92"/>
      <c r="X74" s="93"/>
      <c r="Y74" s="99">
        <f>SUM(Y36:Y73)</f>
        <v>36422.964047666661</v>
      </c>
      <c r="Z74" s="92"/>
      <c r="AA74" s="93"/>
      <c r="AB74" s="99">
        <f>SUM(AB36:AB73)</f>
        <v>68958.533822033321</v>
      </c>
      <c r="AC74" s="92"/>
      <c r="AD74" s="93"/>
      <c r="AE74" s="99">
        <f>SUM(AE36:AE73)</f>
        <v>55983.176030833325</v>
      </c>
      <c r="AF74" s="92"/>
      <c r="AG74" s="93"/>
      <c r="AH74" s="99">
        <f>SUM(AH36:AH73)</f>
        <v>47930.46531</v>
      </c>
      <c r="AI74" s="92"/>
      <c r="AJ74" s="93"/>
      <c r="AK74" s="99">
        <f>SUM(AK36:AK73)</f>
        <v>3027.0365299999999</v>
      </c>
    </row>
    <row r="75" spans="1:37">
      <c r="B75" s="17"/>
      <c r="C75" s="14"/>
      <c r="D75" s="1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</row>
    <row r="76" spans="1:37" ht="23.25">
      <c r="A76" s="46" t="s">
        <v>259</v>
      </c>
      <c r="B76" s="14"/>
    </row>
    <row r="77" spans="1:37" ht="18" customHeight="1">
      <c r="A77" s="17"/>
      <c r="B77" s="313" t="s">
        <v>3</v>
      </c>
      <c r="C77" s="313"/>
      <c r="D77" s="314"/>
      <c r="E77" s="315" t="s">
        <v>4</v>
      </c>
      <c r="F77" s="311"/>
      <c r="G77" s="312"/>
      <c r="H77" s="310" t="s">
        <v>5</v>
      </c>
      <c r="I77" s="311"/>
      <c r="J77" s="312"/>
      <c r="K77" s="310" t="s">
        <v>6</v>
      </c>
      <c r="L77" s="311"/>
      <c r="M77" s="312"/>
      <c r="N77" s="310" t="s">
        <v>7</v>
      </c>
      <c r="O77" s="311"/>
      <c r="P77" s="312"/>
      <c r="Q77" s="310" t="s">
        <v>270</v>
      </c>
      <c r="R77" s="311"/>
      <c r="S77" s="312"/>
      <c r="T77" s="310" t="s">
        <v>271</v>
      </c>
      <c r="U77" s="311"/>
      <c r="V77" s="312"/>
      <c r="W77" s="310" t="s">
        <v>8</v>
      </c>
      <c r="X77" s="311"/>
      <c r="Y77" s="312"/>
      <c r="Z77" s="310" t="s">
        <v>9</v>
      </c>
      <c r="AA77" s="311"/>
      <c r="AB77" s="312"/>
      <c r="AC77" s="310" t="s">
        <v>10</v>
      </c>
      <c r="AD77" s="311"/>
      <c r="AE77" s="312"/>
      <c r="AF77" s="310" t="s">
        <v>11</v>
      </c>
      <c r="AG77" s="311"/>
      <c r="AH77" s="312"/>
      <c r="AI77" s="310" t="s">
        <v>12</v>
      </c>
      <c r="AJ77" s="311"/>
      <c r="AK77" s="312"/>
    </row>
    <row r="78" spans="1:37" ht="15.75" customHeight="1">
      <c r="A78" s="51"/>
      <c r="B78" s="108" t="s">
        <v>245</v>
      </c>
      <c r="C78" s="53" t="s">
        <v>246</v>
      </c>
      <c r="D78" s="54" t="s">
        <v>2</v>
      </c>
      <c r="E78" s="52" t="s">
        <v>245</v>
      </c>
      <c r="F78" s="53" t="s">
        <v>246</v>
      </c>
      <c r="G78" s="54" t="s">
        <v>2</v>
      </c>
      <c r="H78" s="52" t="s">
        <v>245</v>
      </c>
      <c r="I78" s="53" t="s">
        <v>246</v>
      </c>
      <c r="J78" s="54" t="s">
        <v>2</v>
      </c>
      <c r="K78" s="52" t="s">
        <v>245</v>
      </c>
      <c r="L78" s="53" t="s">
        <v>246</v>
      </c>
      <c r="M78" s="54" t="s">
        <v>2</v>
      </c>
      <c r="N78" s="52" t="s">
        <v>245</v>
      </c>
      <c r="O78" s="53" t="s">
        <v>246</v>
      </c>
      <c r="P78" s="54" t="s">
        <v>2</v>
      </c>
      <c r="Q78" s="52" t="s">
        <v>245</v>
      </c>
      <c r="R78" s="53" t="s">
        <v>246</v>
      </c>
      <c r="S78" s="54" t="s">
        <v>2</v>
      </c>
      <c r="T78" s="52" t="s">
        <v>245</v>
      </c>
      <c r="U78" s="53" t="s">
        <v>246</v>
      </c>
      <c r="V78" s="54" t="s">
        <v>2</v>
      </c>
      <c r="W78" s="52" t="s">
        <v>245</v>
      </c>
      <c r="X78" s="53" t="s">
        <v>246</v>
      </c>
      <c r="Y78" s="54" t="s">
        <v>2</v>
      </c>
      <c r="Z78" s="52" t="s">
        <v>245</v>
      </c>
      <c r="AA78" s="53" t="s">
        <v>246</v>
      </c>
      <c r="AB78" s="54" t="s">
        <v>2</v>
      </c>
      <c r="AC78" s="52" t="s">
        <v>245</v>
      </c>
      <c r="AD78" s="53" t="s">
        <v>246</v>
      </c>
      <c r="AE78" s="54" t="s">
        <v>2</v>
      </c>
      <c r="AF78" s="52" t="s">
        <v>245</v>
      </c>
      <c r="AG78" s="53" t="s">
        <v>246</v>
      </c>
      <c r="AH78" s="54" t="s">
        <v>2</v>
      </c>
      <c r="AI78" s="52" t="s">
        <v>245</v>
      </c>
      <c r="AJ78" s="53" t="s">
        <v>246</v>
      </c>
      <c r="AK78" s="54" t="s">
        <v>2</v>
      </c>
    </row>
    <row r="79" spans="1:37" ht="15.75" customHeight="1">
      <c r="A79" s="75" t="s">
        <v>87</v>
      </c>
      <c r="B79" s="103"/>
      <c r="C79" s="102">
        <f>+Costos!K15</f>
        <v>30355</v>
      </c>
      <c r="D79" s="104">
        <f>B79*C79</f>
        <v>0</v>
      </c>
      <c r="E79" s="103"/>
      <c r="F79" s="102">
        <f>+Costos!K15</f>
        <v>30355</v>
      </c>
      <c r="G79" s="104">
        <f>E79*F79</f>
        <v>0</v>
      </c>
      <c r="H79" s="103"/>
      <c r="I79" s="102">
        <f>+Costos!K15</f>
        <v>30355</v>
      </c>
      <c r="J79" s="104">
        <f>H79*I79</f>
        <v>0</v>
      </c>
      <c r="K79" s="103"/>
      <c r="L79" s="102">
        <f>+Costos!K15</f>
        <v>30355</v>
      </c>
      <c r="M79" s="104">
        <f>K79*L79</f>
        <v>0</v>
      </c>
      <c r="N79" s="103"/>
      <c r="O79" s="102">
        <f>+Costos!K15</f>
        <v>30355</v>
      </c>
      <c r="P79" s="104">
        <f>N79*O79</f>
        <v>0</v>
      </c>
      <c r="Q79" s="103">
        <v>1</v>
      </c>
      <c r="R79" s="102">
        <f>+Costos!K15</f>
        <v>30355</v>
      </c>
      <c r="S79" s="104">
        <f>Q79*R79</f>
        <v>30355</v>
      </c>
      <c r="T79" s="103"/>
      <c r="U79" s="102">
        <f>+Costos!K15</f>
        <v>30355</v>
      </c>
      <c r="V79" s="104">
        <f>T79*U79</f>
        <v>0</v>
      </c>
      <c r="W79" s="103"/>
      <c r="X79" s="102">
        <f>+Costos!K15</f>
        <v>30355</v>
      </c>
      <c r="Y79" s="104">
        <f>W79*X79</f>
        <v>0</v>
      </c>
      <c r="Z79" s="103"/>
      <c r="AA79" s="102">
        <f>+Costos!K15</f>
        <v>30355</v>
      </c>
      <c r="AB79" s="104">
        <f>Z79*AA79</f>
        <v>0</v>
      </c>
      <c r="AC79" s="103"/>
      <c r="AD79" s="102">
        <f>+Costos!K15</f>
        <v>30355</v>
      </c>
      <c r="AE79" s="104">
        <f>AC79*AD79</f>
        <v>0</v>
      </c>
      <c r="AF79" s="103"/>
      <c r="AG79" s="102">
        <f>+Costos!K15</f>
        <v>30355</v>
      </c>
      <c r="AH79" s="104">
        <f>AF79*AG79</f>
        <v>0</v>
      </c>
      <c r="AI79" s="103"/>
      <c r="AJ79" s="102">
        <f>+Costos!K15</f>
        <v>30355</v>
      </c>
      <c r="AK79" s="104">
        <f>AI79*AJ79</f>
        <v>0</v>
      </c>
    </row>
    <row r="80" spans="1:37" ht="15.75" customHeight="1">
      <c r="A80" s="75" t="s">
        <v>192</v>
      </c>
      <c r="B80" s="103"/>
      <c r="C80" s="102">
        <f>+Costos!K16</f>
        <v>4053.8160000000003</v>
      </c>
      <c r="D80" s="104">
        <f>B80*C80</f>
        <v>0</v>
      </c>
      <c r="E80" s="103"/>
      <c r="F80" s="102">
        <f>+Costos!K16</f>
        <v>4053.8160000000003</v>
      </c>
      <c r="G80" s="104">
        <f>E80*F80</f>
        <v>0</v>
      </c>
      <c r="H80" s="103">
        <v>2</v>
      </c>
      <c r="I80" s="102">
        <f>+Costos!K16</f>
        <v>4053.8160000000003</v>
      </c>
      <c r="J80" s="104">
        <f>H80*I80</f>
        <v>8107.6320000000005</v>
      </c>
      <c r="K80" s="103">
        <v>2</v>
      </c>
      <c r="L80" s="102">
        <f>+Costos!K16</f>
        <v>4053.8160000000003</v>
      </c>
      <c r="M80" s="104">
        <f>K80*L80</f>
        <v>8107.6320000000005</v>
      </c>
      <c r="N80" s="103"/>
      <c r="O80" s="102">
        <f>+Costos!K16</f>
        <v>4053.8160000000003</v>
      </c>
      <c r="P80" s="104">
        <f>N80*O80</f>
        <v>0</v>
      </c>
      <c r="Q80" s="103">
        <v>1</v>
      </c>
      <c r="R80" s="102">
        <f>+Costos!K16</f>
        <v>4053.8160000000003</v>
      </c>
      <c r="S80" s="104">
        <f>Q80*R80</f>
        <v>4053.8160000000003</v>
      </c>
      <c r="T80" s="103">
        <v>3</v>
      </c>
      <c r="U80" s="102">
        <f>+Costos!K16</f>
        <v>4053.8160000000003</v>
      </c>
      <c r="V80" s="104">
        <f>T80*U80</f>
        <v>12161.448</v>
      </c>
      <c r="W80" s="103"/>
      <c r="X80" s="102">
        <f>+Costos!K16</f>
        <v>4053.8160000000003</v>
      </c>
      <c r="Y80" s="104">
        <f>W80*X80</f>
        <v>0</v>
      </c>
      <c r="Z80" s="103">
        <v>2</v>
      </c>
      <c r="AA80" s="102">
        <f>+Costos!K16</f>
        <v>4053.8160000000003</v>
      </c>
      <c r="AB80" s="104">
        <f>Z80*AA80</f>
        <v>8107.6320000000005</v>
      </c>
      <c r="AC80" s="103">
        <v>3</v>
      </c>
      <c r="AD80" s="102">
        <f>+Costos!K16</f>
        <v>4053.8160000000003</v>
      </c>
      <c r="AE80" s="104">
        <f>AC80*AD80</f>
        <v>12161.448</v>
      </c>
      <c r="AF80" s="103"/>
      <c r="AG80" s="102">
        <f>+Costos!K16</f>
        <v>4053.8160000000003</v>
      </c>
      <c r="AH80" s="104">
        <f>AF80*AG80</f>
        <v>0</v>
      </c>
      <c r="AI80" s="103"/>
      <c r="AJ80" s="102">
        <f>+Costos!K16</f>
        <v>4053.8160000000003</v>
      </c>
      <c r="AK80" s="104">
        <f>AI80*AJ80</f>
        <v>0</v>
      </c>
    </row>
    <row r="81" spans="1:37" ht="15" customHeight="1">
      <c r="A81" s="75" t="s">
        <v>193</v>
      </c>
      <c r="B81" s="103"/>
      <c r="C81" s="102">
        <f>+Costos!K17</f>
        <v>11447.800000000001</v>
      </c>
      <c r="D81" s="104">
        <f>B81*C81</f>
        <v>0</v>
      </c>
      <c r="E81" s="103"/>
      <c r="F81" s="102">
        <f>+Costos!K17</f>
        <v>11447.800000000001</v>
      </c>
      <c r="G81" s="104">
        <f>E81*F81</f>
        <v>0</v>
      </c>
      <c r="H81" s="103"/>
      <c r="I81" s="102">
        <f>+Costos!K17</f>
        <v>11447.800000000001</v>
      </c>
      <c r="J81" s="104">
        <f>H81*I81</f>
        <v>0</v>
      </c>
      <c r="K81" s="103"/>
      <c r="L81" s="102">
        <f>+Costos!K17</f>
        <v>11447.800000000001</v>
      </c>
      <c r="M81" s="104">
        <f>K81*L81</f>
        <v>0</v>
      </c>
      <c r="N81" s="103">
        <v>1</v>
      </c>
      <c r="O81" s="102">
        <f>+Costos!K17</f>
        <v>11447.800000000001</v>
      </c>
      <c r="P81" s="104">
        <f>N81*O81</f>
        <v>11447.800000000001</v>
      </c>
      <c r="Q81" s="103"/>
      <c r="R81" s="102">
        <f>+Costos!K17</f>
        <v>11447.800000000001</v>
      </c>
      <c r="S81" s="104">
        <f>Q81*R81</f>
        <v>0</v>
      </c>
      <c r="T81" s="103"/>
      <c r="U81" s="102">
        <f>+Costos!K17</f>
        <v>11447.800000000001</v>
      </c>
      <c r="V81" s="104">
        <f>T81*U81</f>
        <v>0</v>
      </c>
      <c r="W81" s="103"/>
      <c r="X81" s="102">
        <f>+Costos!K17</f>
        <v>11447.800000000001</v>
      </c>
      <c r="Y81" s="104">
        <f>W81*X81</f>
        <v>0</v>
      </c>
      <c r="Z81" s="103"/>
      <c r="AA81" s="102">
        <f>+Costos!K17</f>
        <v>11447.800000000001</v>
      </c>
      <c r="AB81" s="104">
        <f>Z81*AA81</f>
        <v>0</v>
      </c>
      <c r="AC81" s="103">
        <v>1</v>
      </c>
      <c r="AD81" s="102">
        <f>+Costos!K17</f>
        <v>11447.800000000001</v>
      </c>
      <c r="AE81" s="104">
        <f>AC81*AD81</f>
        <v>11447.800000000001</v>
      </c>
      <c r="AF81" s="103"/>
      <c r="AG81" s="102">
        <f>+Costos!K17</f>
        <v>11447.800000000001</v>
      </c>
      <c r="AH81" s="104">
        <f>AF81*AG81</f>
        <v>0</v>
      </c>
      <c r="AI81" s="103"/>
      <c r="AJ81" s="102">
        <f>+Costos!K17</f>
        <v>11447.800000000001</v>
      </c>
      <c r="AK81" s="104">
        <f>AI81*AJ81</f>
        <v>0</v>
      </c>
    </row>
    <row r="82" spans="1:37" s="267" customFormat="1" ht="15" customHeight="1">
      <c r="A82" s="264" t="s">
        <v>277</v>
      </c>
      <c r="B82" s="265"/>
      <c r="C82" s="266"/>
      <c r="D82" s="99">
        <f>SUM(D79:D81)</f>
        <v>0</v>
      </c>
      <c r="E82" s="265"/>
      <c r="F82" s="266"/>
      <c r="G82" s="99">
        <f>SUM(G79:G81)</f>
        <v>0</v>
      </c>
      <c r="H82" s="265"/>
      <c r="I82" s="266"/>
      <c r="J82" s="99">
        <f>SUM(J79:J81)</f>
        <v>8107.6320000000005</v>
      </c>
      <c r="K82" s="265"/>
      <c r="L82" s="266"/>
      <c r="M82" s="99">
        <f>SUM(M79:M81)</f>
        <v>8107.6320000000005</v>
      </c>
      <c r="N82" s="265"/>
      <c r="O82" s="266"/>
      <c r="P82" s="99">
        <f>SUM(P79:P81)</f>
        <v>11447.800000000001</v>
      </c>
      <c r="Q82" s="265"/>
      <c r="R82" s="266"/>
      <c r="S82" s="99">
        <f>SUM(S79:S81)</f>
        <v>34408.815999999999</v>
      </c>
      <c r="T82" s="265"/>
      <c r="U82" s="266"/>
      <c r="V82" s="99">
        <f>SUM(V79:V81)</f>
        <v>12161.448</v>
      </c>
      <c r="W82" s="265"/>
      <c r="X82" s="266"/>
      <c r="Y82" s="99">
        <f>SUM(Y79:Y81)</f>
        <v>0</v>
      </c>
      <c r="Z82" s="265"/>
      <c r="AA82" s="266"/>
      <c r="AB82" s="99">
        <f>SUM(AB79:AB81)</f>
        <v>8107.6320000000005</v>
      </c>
      <c r="AC82" s="265"/>
      <c r="AD82" s="266"/>
      <c r="AE82" s="99">
        <f>SUM(AE79:AE81)</f>
        <v>23609.248</v>
      </c>
      <c r="AF82" s="265"/>
      <c r="AG82" s="266"/>
      <c r="AH82" s="99">
        <f>SUM(AH79:AH81)</f>
        <v>0</v>
      </c>
      <c r="AI82" s="265"/>
      <c r="AJ82" s="266"/>
      <c r="AK82" s="99">
        <f>SUM(AK79:AK81)</f>
        <v>0</v>
      </c>
    </row>
    <row r="83" spans="1:37" ht="15" customHeight="1">
      <c r="A83" s="14"/>
      <c r="B83" s="14"/>
    </row>
    <row r="84" spans="1:37" ht="15" customHeight="1">
      <c r="A84" s="14"/>
      <c r="B84" s="14"/>
    </row>
    <row r="85" spans="1:37" ht="23.25">
      <c r="A85" s="76" t="s">
        <v>240</v>
      </c>
      <c r="B85" s="14"/>
    </row>
    <row r="86" spans="1:37" ht="15" customHeight="1">
      <c r="A86" s="316" t="s">
        <v>42</v>
      </c>
      <c r="B86" s="14"/>
    </row>
    <row r="87" spans="1:37" ht="15" customHeight="1">
      <c r="A87" s="316"/>
      <c r="B87" s="14"/>
    </row>
    <row r="88" spans="1:37" ht="15" customHeight="1">
      <c r="A88" s="316"/>
      <c r="B88" s="317" t="s">
        <v>3</v>
      </c>
      <c r="C88" s="317"/>
      <c r="D88" s="318"/>
      <c r="E88" s="319" t="s">
        <v>4</v>
      </c>
      <c r="F88" s="305"/>
      <c r="G88" s="306"/>
      <c r="H88" s="304" t="s">
        <v>5</v>
      </c>
      <c r="I88" s="305"/>
      <c r="J88" s="306"/>
      <c r="K88" s="304" t="s">
        <v>6</v>
      </c>
      <c r="L88" s="305"/>
      <c r="M88" s="306"/>
      <c r="N88" s="304" t="s">
        <v>7</v>
      </c>
      <c r="O88" s="305"/>
      <c r="P88" s="306"/>
      <c r="Q88" s="304" t="s">
        <v>270</v>
      </c>
      <c r="R88" s="305"/>
      <c r="S88" s="306"/>
      <c r="T88" s="304" t="s">
        <v>271</v>
      </c>
      <c r="U88" s="305"/>
      <c r="V88" s="306"/>
      <c r="W88" s="304" t="s">
        <v>8</v>
      </c>
      <c r="X88" s="305"/>
      <c r="Y88" s="306"/>
      <c r="Z88" s="304" t="s">
        <v>9</v>
      </c>
      <c r="AA88" s="305"/>
      <c r="AB88" s="306"/>
      <c r="AC88" s="304" t="s">
        <v>10</v>
      </c>
      <c r="AD88" s="305"/>
      <c r="AE88" s="306"/>
      <c r="AF88" s="304" t="s">
        <v>11</v>
      </c>
      <c r="AG88" s="305"/>
      <c r="AH88" s="306"/>
      <c r="AI88" s="304" t="s">
        <v>12</v>
      </c>
      <c r="AJ88" s="305"/>
      <c r="AK88" s="306"/>
    </row>
    <row r="89" spans="1:37">
      <c r="A89" s="316"/>
      <c r="B89" s="109" t="s">
        <v>245</v>
      </c>
      <c r="C89" s="56" t="s">
        <v>246</v>
      </c>
      <c r="D89" s="57" t="s">
        <v>2</v>
      </c>
      <c r="E89" s="55" t="s">
        <v>245</v>
      </c>
      <c r="F89" s="56" t="s">
        <v>246</v>
      </c>
      <c r="G89" s="57" t="s">
        <v>2</v>
      </c>
      <c r="H89" s="55" t="s">
        <v>245</v>
      </c>
      <c r="I89" s="56" t="s">
        <v>246</v>
      </c>
      <c r="J89" s="57" t="s">
        <v>2</v>
      </c>
      <c r="K89" s="55" t="s">
        <v>245</v>
      </c>
      <c r="L89" s="56" t="s">
        <v>246</v>
      </c>
      <c r="M89" s="57" t="s">
        <v>2</v>
      </c>
      <c r="N89" s="55" t="s">
        <v>245</v>
      </c>
      <c r="O89" s="56" t="s">
        <v>246</v>
      </c>
      <c r="P89" s="57" t="s">
        <v>2</v>
      </c>
      <c r="Q89" s="55" t="s">
        <v>245</v>
      </c>
      <c r="R89" s="56" t="s">
        <v>246</v>
      </c>
      <c r="S89" s="57" t="s">
        <v>2</v>
      </c>
      <c r="T89" s="55" t="s">
        <v>245</v>
      </c>
      <c r="U89" s="56" t="s">
        <v>246</v>
      </c>
      <c r="V89" s="57" t="s">
        <v>2</v>
      </c>
      <c r="W89" s="55" t="s">
        <v>245</v>
      </c>
      <c r="X89" s="56" t="s">
        <v>246</v>
      </c>
      <c r="Y89" s="57" t="s">
        <v>2</v>
      </c>
      <c r="Z89" s="55" t="s">
        <v>245</v>
      </c>
      <c r="AA89" s="56" t="s">
        <v>246</v>
      </c>
      <c r="AB89" s="57" t="s">
        <v>2</v>
      </c>
      <c r="AC89" s="55" t="s">
        <v>245</v>
      </c>
      <c r="AD89" s="56" t="s">
        <v>246</v>
      </c>
      <c r="AE89" s="57" t="s">
        <v>2</v>
      </c>
      <c r="AF89" s="55" t="s">
        <v>245</v>
      </c>
      <c r="AG89" s="56" t="s">
        <v>246</v>
      </c>
      <c r="AH89" s="57" t="s">
        <v>2</v>
      </c>
      <c r="AI89" s="55" t="s">
        <v>245</v>
      </c>
      <c r="AJ89" s="56" t="s">
        <v>246</v>
      </c>
      <c r="AK89" s="57" t="s">
        <v>2</v>
      </c>
    </row>
    <row r="90" spans="1:37" ht="15.75">
      <c r="A90" s="85" t="s">
        <v>241</v>
      </c>
      <c r="B90" s="103">
        <v>5</v>
      </c>
      <c r="C90" s="102">
        <f>+Costos!K9</f>
        <v>570</v>
      </c>
      <c r="D90" s="104">
        <f>B90*C90</f>
        <v>2850</v>
      </c>
      <c r="E90" s="103"/>
      <c r="F90" s="102">
        <f>+Costos!K9</f>
        <v>570</v>
      </c>
      <c r="G90" s="104">
        <f>E90*F90</f>
        <v>0</v>
      </c>
      <c r="H90" s="103"/>
      <c r="I90" s="102">
        <f>+Costos!K9</f>
        <v>570</v>
      </c>
      <c r="J90" s="104">
        <f>H90*I90</f>
        <v>0</v>
      </c>
      <c r="K90" s="103">
        <v>1</v>
      </c>
      <c r="L90" s="102">
        <f>+Costos!K9</f>
        <v>570</v>
      </c>
      <c r="M90" s="104">
        <f>K90*L90</f>
        <v>570</v>
      </c>
      <c r="N90" s="103"/>
      <c r="O90" s="102">
        <f>+Costos!K9</f>
        <v>570</v>
      </c>
      <c r="P90" s="104">
        <f>N90*O90</f>
        <v>0</v>
      </c>
      <c r="Q90" s="103">
        <v>1</v>
      </c>
      <c r="R90" s="102">
        <f>+Costos!K9</f>
        <v>570</v>
      </c>
      <c r="S90" s="104">
        <f>Q90*R90</f>
        <v>570</v>
      </c>
      <c r="T90" s="103"/>
      <c r="U90" s="102">
        <f>+Costos!K9</f>
        <v>570</v>
      </c>
      <c r="V90" s="104">
        <f>T90*U90</f>
        <v>0</v>
      </c>
      <c r="W90" s="103">
        <v>3</v>
      </c>
      <c r="X90" s="102">
        <f>+Costos!K9</f>
        <v>570</v>
      </c>
      <c r="Y90" s="104">
        <f>W90*X90</f>
        <v>1710</v>
      </c>
      <c r="Z90" s="103">
        <v>6</v>
      </c>
      <c r="AA90" s="102">
        <f>+Costos!K9</f>
        <v>570</v>
      </c>
      <c r="AB90" s="104">
        <f>Z90*AA90</f>
        <v>3420</v>
      </c>
      <c r="AC90" s="103"/>
      <c r="AD90" s="102">
        <f>+Costos!K9</f>
        <v>570</v>
      </c>
      <c r="AE90" s="104">
        <f>AC90*AD90</f>
        <v>0</v>
      </c>
      <c r="AF90" s="103">
        <v>3</v>
      </c>
      <c r="AG90" s="102">
        <f>+Costos!K9</f>
        <v>570</v>
      </c>
      <c r="AH90" s="104">
        <f>AF90*AG90</f>
        <v>1710</v>
      </c>
      <c r="AI90" s="103"/>
      <c r="AJ90" s="102">
        <f>+Costos!K9</f>
        <v>570</v>
      </c>
      <c r="AK90" s="104">
        <f>AI90*AJ90</f>
        <v>0</v>
      </c>
    </row>
    <row r="91" spans="1:37" ht="15.75">
      <c r="A91" s="77" t="s">
        <v>242</v>
      </c>
      <c r="B91" s="103"/>
      <c r="C91" s="102">
        <f>+Costos!K10</f>
        <v>1400</v>
      </c>
      <c r="D91" s="104">
        <f>B91*C91</f>
        <v>0</v>
      </c>
      <c r="E91" s="103"/>
      <c r="F91" s="102">
        <f>+Costos!K10</f>
        <v>1400</v>
      </c>
      <c r="G91" s="104">
        <f>E91*F91</f>
        <v>0</v>
      </c>
      <c r="H91" s="103">
        <v>3</v>
      </c>
      <c r="I91" s="102">
        <f>+Costos!K10</f>
        <v>1400</v>
      </c>
      <c r="J91" s="104">
        <f>H91*I91</f>
        <v>4200</v>
      </c>
      <c r="K91" s="103">
        <v>2</v>
      </c>
      <c r="L91" s="102">
        <f>+Costos!K10</f>
        <v>1400</v>
      </c>
      <c r="M91" s="104">
        <f>K91*L91</f>
        <v>2800</v>
      </c>
      <c r="N91" s="103"/>
      <c r="O91" s="102">
        <f>+Costos!K10</f>
        <v>1400</v>
      </c>
      <c r="P91" s="104">
        <f>N91*O91</f>
        <v>0</v>
      </c>
      <c r="Q91" s="103"/>
      <c r="R91" s="102">
        <f>+Costos!K10</f>
        <v>1400</v>
      </c>
      <c r="S91" s="104">
        <f>Q91*R91</f>
        <v>0</v>
      </c>
      <c r="T91" s="103">
        <v>2</v>
      </c>
      <c r="U91" s="102">
        <f>+Costos!K10</f>
        <v>1400</v>
      </c>
      <c r="V91" s="104">
        <f>T91*U91</f>
        <v>2800</v>
      </c>
      <c r="W91" s="103"/>
      <c r="X91" s="102">
        <f>+Costos!K10</f>
        <v>1400</v>
      </c>
      <c r="Y91" s="104">
        <f>W91*X91</f>
        <v>0</v>
      </c>
      <c r="Z91" s="103"/>
      <c r="AA91" s="102">
        <f>+Costos!K10</f>
        <v>1400</v>
      </c>
      <c r="AB91" s="104">
        <f>Z91*AA91</f>
        <v>0</v>
      </c>
      <c r="AC91" s="103"/>
      <c r="AD91" s="102">
        <f>+Costos!K10</f>
        <v>1400</v>
      </c>
      <c r="AE91" s="104">
        <f>AC91*AD91</f>
        <v>0</v>
      </c>
      <c r="AF91" s="103"/>
      <c r="AG91" s="102">
        <f>+Costos!K10</f>
        <v>1400</v>
      </c>
      <c r="AH91" s="104">
        <f>AF91*AG91</f>
        <v>0</v>
      </c>
      <c r="AI91" s="103"/>
      <c r="AJ91" s="102">
        <f>+Costos!K10</f>
        <v>1400</v>
      </c>
      <c r="AK91" s="104">
        <f>AI91*AJ91</f>
        <v>0</v>
      </c>
    </row>
    <row r="92" spans="1:37" ht="18" customHeight="1">
      <c r="A92" s="77" t="s">
        <v>243</v>
      </c>
      <c r="B92" s="103"/>
      <c r="C92" s="102">
        <f>+Costos!K11</f>
        <v>2400</v>
      </c>
      <c r="D92" s="104">
        <f>B92*C92</f>
        <v>0</v>
      </c>
      <c r="E92" s="103"/>
      <c r="F92" s="102">
        <f>+Costos!K11</f>
        <v>2400</v>
      </c>
      <c r="G92" s="104">
        <f>E92*F92</f>
        <v>0</v>
      </c>
      <c r="H92" s="103"/>
      <c r="I92" s="102">
        <f>+Costos!K11</f>
        <v>2400</v>
      </c>
      <c r="J92" s="104">
        <f>H92*I92</f>
        <v>0</v>
      </c>
      <c r="K92" s="103"/>
      <c r="L92" s="102">
        <f>+Costos!K11</f>
        <v>2400</v>
      </c>
      <c r="M92" s="104">
        <f>K92*L92</f>
        <v>0</v>
      </c>
      <c r="N92" s="103"/>
      <c r="O92" s="102">
        <f>+Costos!K11</f>
        <v>2400</v>
      </c>
      <c r="P92" s="104">
        <f>N92*O92</f>
        <v>0</v>
      </c>
      <c r="Q92" s="103"/>
      <c r="R92" s="102">
        <f>+Costos!K11</f>
        <v>2400</v>
      </c>
      <c r="S92" s="104">
        <f>Q92*R92</f>
        <v>0</v>
      </c>
      <c r="T92" s="103"/>
      <c r="U92" s="102">
        <f>+Costos!K11</f>
        <v>2400</v>
      </c>
      <c r="V92" s="104">
        <f>T92*U92</f>
        <v>0</v>
      </c>
      <c r="W92" s="103"/>
      <c r="X92" s="102">
        <f>+Costos!K11</f>
        <v>2400</v>
      </c>
      <c r="Y92" s="104">
        <f>W92*X92</f>
        <v>0</v>
      </c>
      <c r="Z92" s="103"/>
      <c r="AA92" s="102">
        <f>+Costos!K11</f>
        <v>2400</v>
      </c>
      <c r="AB92" s="104">
        <f>Z92*AA92</f>
        <v>0</v>
      </c>
      <c r="AC92" s="103"/>
      <c r="AD92" s="102">
        <f>+Costos!K11</f>
        <v>2400</v>
      </c>
      <c r="AE92" s="104">
        <f>AC92*AD92</f>
        <v>0</v>
      </c>
      <c r="AF92" s="103"/>
      <c r="AG92" s="102">
        <f>+Costos!K11</f>
        <v>2400</v>
      </c>
      <c r="AH92" s="104">
        <f>AF92*AG92</f>
        <v>0</v>
      </c>
      <c r="AI92" s="103"/>
      <c r="AJ92" s="102">
        <f>+Costos!K11</f>
        <v>2400</v>
      </c>
      <c r="AK92" s="104">
        <f>AI92*AJ92</f>
        <v>0</v>
      </c>
    </row>
    <row r="93" spans="1:37" ht="15" customHeight="1">
      <c r="A93" s="86" t="s">
        <v>244</v>
      </c>
      <c r="B93" s="105"/>
      <c r="C93" s="102">
        <f>+Costos!K12</f>
        <v>6000</v>
      </c>
      <c r="D93" s="104">
        <f>B93*C93</f>
        <v>0</v>
      </c>
      <c r="E93" s="105"/>
      <c r="F93" s="102">
        <f>+Costos!K12</f>
        <v>6000</v>
      </c>
      <c r="G93" s="104">
        <f>E93*F93</f>
        <v>0</v>
      </c>
      <c r="H93" s="105"/>
      <c r="I93" s="102">
        <f>+Costos!K12</f>
        <v>6000</v>
      </c>
      <c r="J93" s="104">
        <f>H93*I93</f>
        <v>0</v>
      </c>
      <c r="K93" s="105"/>
      <c r="L93" s="102">
        <f>+Costos!K12</f>
        <v>6000</v>
      </c>
      <c r="M93" s="104">
        <f>K93*L93</f>
        <v>0</v>
      </c>
      <c r="N93" s="105"/>
      <c r="O93" s="102">
        <f>+Costos!K12</f>
        <v>6000</v>
      </c>
      <c r="P93" s="104">
        <f>N93*O93</f>
        <v>0</v>
      </c>
      <c r="Q93" s="105"/>
      <c r="R93" s="102">
        <f>+Costos!K12</f>
        <v>6000</v>
      </c>
      <c r="S93" s="104">
        <f>Q93*R93</f>
        <v>0</v>
      </c>
      <c r="T93" s="105"/>
      <c r="U93" s="102">
        <f>+Costos!K12</f>
        <v>6000</v>
      </c>
      <c r="V93" s="104">
        <f>T93*U93</f>
        <v>0</v>
      </c>
      <c r="W93" s="105"/>
      <c r="X93" s="102">
        <f>+Costos!K12</f>
        <v>6000</v>
      </c>
      <c r="Y93" s="104">
        <f>W93*X93</f>
        <v>0</v>
      </c>
      <c r="Z93" s="105">
        <v>1</v>
      </c>
      <c r="AA93" s="102">
        <f>+Costos!K12</f>
        <v>6000</v>
      </c>
      <c r="AB93" s="104">
        <f>Z93*AA93</f>
        <v>6000</v>
      </c>
      <c r="AC93" s="105"/>
      <c r="AD93" s="102">
        <f>+Costos!K12</f>
        <v>6000</v>
      </c>
      <c r="AE93" s="104">
        <f>AC93*AD93</f>
        <v>0</v>
      </c>
      <c r="AF93" s="105"/>
      <c r="AG93" s="102">
        <f>+Costos!K12</f>
        <v>6000</v>
      </c>
      <c r="AH93" s="104">
        <f>AF93*AG93</f>
        <v>0</v>
      </c>
      <c r="AI93" s="105"/>
      <c r="AJ93" s="102">
        <f>+Costos!K12</f>
        <v>6000</v>
      </c>
      <c r="AK93" s="104">
        <f>AI93*AJ93</f>
        <v>0</v>
      </c>
    </row>
    <row r="94" spans="1:37" s="97" customFormat="1" ht="15" customHeight="1">
      <c r="A94" s="204" t="s">
        <v>276</v>
      </c>
      <c r="B94" s="92"/>
      <c r="C94" s="93"/>
      <c r="D94" s="99">
        <f>SUM(D90:D93)</f>
        <v>2850</v>
      </c>
      <c r="E94" s="92"/>
      <c r="F94" s="93"/>
      <c r="G94" s="99">
        <f>SUM(G90:G93)</f>
        <v>0</v>
      </c>
      <c r="H94" s="92"/>
      <c r="I94" s="93"/>
      <c r="J94" s="99">
        <f>SUM(J90:J93)</f>
        <v>4200</v>
      </c>
      <c r="K94" s="92"/>
      <c r="L94" s="93"/>
      <c r="M94" s="99">
        <f>SUM(M90:M93)</f>
        <v>3370</v>
      </c>
      <c r="N94" s="92"/>
      <c r="O94" s="93"/>
      <c r="P94" s="99">
        <f>SUM(P90:P93)</f>
        <v>0</v>
      </c>
      <c r="Q94" s="92"/>
      <c r="R94" s="93"/>
      <c r="S94" s="99">
        <f>SUM(S90:S93)</f>
        <v>570</v>
      </c>
      <c r="T94" s="92"/>
      <c r="U94" s="93"/>
      <c r="V94" s="99">
        <f>SUM(V90:V93)</f>
        <v>2800</v>
      </c>
      <c r="W94" s="92"/>
      <c r="X94" s="93"/>
      <c r="Y94" s="99">
        <f>SUM(Y90:Y93)</f>
        <v>1710</v>
      </c>
      <c r="Z94" s="92"/>
      <c r="AA94" s="93"/>
      <c r="AB94" s="99">
        <f>SUM(AB90:AB93)</f>
        <v>9420</v>
      </c>
      <c r="AC94" s="92"/>
      <c r="AD94" s="93"/>
      <c r="AE94" s="99">
        <f>SUM(AE90:AE93)</f>
        <v>0</v>
      </c>
      <c r="AF94" s="92"/>
      <c r="AG94" s="93"/>
      <c r="AH94" s="99">
        <f>SUM(AH90:AH93)</f>
        <v>1710</v>
      </c>
      <c r="AI94" s="92"/>
      <c r="AJ94" s="93"/>
      <c r="AK94" s="99">
        <f>SUM(AK90:AK93)</f>
        <v>0</v>
      </c>
    </row>
    <row r="95" spans="1:37" ht="15" customHeight="1">
      <c r="A95" s="16"/>
      <c r="B95" s="16"/>
    </row>
  </sheetData>
  <mergeCells count="53">
    <mergeCell ref="AJ24:AL24"/>
    <mergeCell ref="A3:A5"/>
    <mergeCell ref="B3:B5"/>
    <mergeCell ref="B23:AK23"/>
    <mergeCell ref="B24:B25"/>
    <mergeCell ref="C24:E24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AG24:AI24"/>
    <mergeCell ref="AI88:AK88"/>
    <mergeCell ref="Q88:S88"/>
    <mergeCell ref="T88:V88"/>
    <mergeCell ref="AI33:AK33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77:AK77"/>
    <mergeCell ref="B77:D77"/>
    <mergeCell ref="E77:G77"/>
    <mergeCell ref="H77:J77"/>
    <mergeCell ref="K77:M77"/>
    <mergeCell ref="N77:P77"/>
    <mergeCell ref="Q77:S77"/>
    <mergeCell ref="T77:V77"/>
    <mergeCell ref="W77:Y77"/>
    <mergeCell ref="Z77:AB77"/>
    <mergeCell ref="AC77:AE77"/>
    <mergeCell ref="AF77:AH77"/>
    <mergeCell ref="W88:Y88"/>
    <mergeCell ref="Z88:AB88"/>
    <mergeCell ref="AC88:AE88"/>
    <mergeCell ref="AF88:AH88"/>
    <mergeCell ref="N88:P88"/>
    <mergeCell ref="A86:A89"/>
    <mergeCell ref="B88:D88"/>
    <mergeCell ref="E88:G88"/>
    <mergeCell ref="H88:J88"/>
    <mergeCell ref="K88:M8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67" workbookViewId="0">
      <pane xSplit="1" topLeftCell="Z1" activePane="topRight" state="frozen"/>
      <selection pane="topRight" activeCell="AM82" sqref="AM82"/>
    </sheetView>
  </sheetViews>
  <sheetFormatPr baseColWidth="10" defaultRowHeight="15"/>
  <cols>
    <col min="1" max="1" width="34.140625" customWidth="1"/>
    <col min="2" max="2" width="11.7109375" customWidth="1"/>
    <col min="7" max="7" width="12.7109375" bestFit="1" customWidth="1"/>
    <col min="8" max="8" width="13.7109375" bestFit="1" customWidth="1"/>
    <col min="13" max="13" width="12.7109375" bestFit="1" customWidth="1"/>
    <col min="15" max="15" width="13.7109375" bestFit="1" customWidth="1"/>
    <col min="19" max="19" width="12.7109375" bestFit="1" customWidth="1"/>
  </cols>
  <sheetData>
    <row r="1" spans="1:15" ht="33.75">
      <c r="A1" s="79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426</v>
      </c>
      <c r="B6" s="19"/>
      <c r="C6" s="215"/>
      <c r="D6" s="215"/>
      <c r="E6" s="215"/>
      <c r="F6" s="215"/>
      <c r="G6" s="215"/>
      <c r="H6" s="215">
        <v>-2500</v>
      </c>
      <c r="I6" s="215"/>
      <c r="J6" s="215"/>
      <c r="K6" s="215"/>
      <c r="L6" s="215"/>
      <c r="M6" s="215"/>
      <c r="N6" s="215"/>
      <c r="O6" s="66">
        <f t="shared" ref="O6:O16" si="0">SUM(C6:N6)</f>
        <v>-2500</v>
      </c>
    </row>
    <row r="7" spans="1:15">
      <c r="A7" s="4" t="s">
        <v>427</v>
      </c>
      <c r="B7" s="4"/>
      <c r="C7" s="216"/>
      <c r="D7" s="216"/>
      <c r="E7" s="216"/>
      <c r="F7" s="216"/>
      <c r="G7" s="216"/>
      <c r="H7" s="216">
        <v>31752</v>
      </c>
      <c r="I7" s="216"/>
      <c r="J7" s="216"/>
      <c r="K7" s="216"/>
      <c r="L7" s="216"/>
      <c r="M7" s="216"/>
      <c r="N7" s="216"/>
      <c r="O7" s="66">
        <f t="shared" si="0"/>
        <v>31752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29252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29252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>
        <v>2</v>
      </c>
      <c r="V27" s="90">
        <f>+Costos!K22</f>
        <v>13.337999999999999</v>
      </c>
      <c r="W27" s="91">
        <f>B27*U27*V27</f>
        <v>2560.8959999999997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2560.8959999999997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>
        <v>1</v>
      </c>
      <c r="L35" s="100">
        <f>+Costos!G39</f>
        <v>1619.1</v>
      </c>
      <c r="M35" s="101">
        <f>K35*L35</f>
        <v>1619.1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1</v>
      </c>
      <c r="I36" s="100">
        <f>+Costos!G215</f>
        <v>10.5</v>
      </c>
      <c r="J36" s="101">
        <f>I36*H36</f>
        <v>10.5</v>
      </c>
      <c r="K36" s="98">
        <v>1</v>
      </c>
      <c r="L36" s="100">
        <v>10.5</v>
      </c>
      <c r="M36" s="101">
        <f>K36*L36</f>
        <v>10.5</v>
      </c>
      <c r="N36" s="98">
        <v>2</v>
      </c>
      <c r="O36" s="100">
        <v>10.5</v>
      </c>
      <c r="P36" s="101">
        <f>N36*O36</f>
        <v>21</v>
      </c>
      <c r="Q36" s="98"/>
      <c r="R36" s="100">
        <v>10.5</v>
      </c>
      <c r="S36" s="101"/>
      <c r="T36" s="98"/>
      <c r="U36" s="100">
        <v>10.5</v>
      </c>
      <c r="V36" s="101"/>
      <c r="W36" s="98"/>
      <c r="X36" s="100">
        <v>10.5</v>
      </c>
      <c r="Y36" s="101"/>
      <c r="Z36" s="98">
        <v>1</v>
      </c>
      <c r="AA36" s="100">
        <v>10.5</v>
      </c>
      <c r="AB36" s="101">
        <f>Z36*AA36</f>
        <v>10.5</v>
      </c>
      <c r="AC36" s="98">
        <v>1</v>
      </c>
      <c r="AD36" s="100">
        <v>10.5</v>
      </c>
      <c r="AE36" s="101">
        <f>AC36*AD36</f>
        <v>10.5</v>
      </c>
      <c r="AF36" s="98">
        <v>1</v>
      </c>
      <c r="AG36" s="100">
        <v>10.5</v>
      </c>
      <c r="AH36" s="101">
        <f>AF36*AG36</f>
        <v>10.5</v>
      </c>
      <c r="AI36" s="98">
        <v>1</v>
      </c>
      <c r="AJ36" s="100">
        <v>10.5</v>
      </c>
      <c r="AK36" s="101">
        <f>AI36*AJ36</f>
        <v>10.5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>
        <v>21</v>
      </c>
      <c r="P37" s="101"/>
      <c r="Q37" s="98"/>
      <c r="R37" s="100">
        <v>21</v>
      </c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>
        <v>1</v>
      </c>
      <c r="AJ37" s="100">
        <v>21</v>
      </c>
      <c r="AK37" s="101">
        <f>AI37*AJ37</f>
        <v>21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>
        <v>3</v>
      </c>
      <c r="F38" s="100">
        <f>+Costos!G40</f>
        <v>20</v>
      </c>
      <c r="G38" s="101">
        <f t="shared" ref="G38:G72" si="3">E38*F38</f>
        <v>60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>
        <v>1</v>
      </c>
      <c r="R41" s="100">
        <f>+Costos!G55</f>
        <v>345.79999999999995</v>
      </c>
      <c r="S41" s="101">
        <f t="shared" si="7"/>
        <v>345.79999999999995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>
        <v>1</v>
      </c>
      <c r="I42" s="100">
        <f>+Costos!G59</f>
        <v>472.49999999999994</v>
      </c>
      <c r="J42" s="101">
        <f t="shared" si="4"/>
        <v>472.49999999999994</v>
      </c>
      <c r="K42" s="98"/>
      <c r="L42" s="100">
        <f>+Costos!G59</f>
        <v>472.49999999999994</v>
      </c>
      <c r="M42" s="101">
        <f t="shared" si="5"/>
        <v>0</v>
      </c>
      <c r="N42" s="98">
        <v>1</v>
      </c>
      <c r="O42" s="100">
        <f>+Costos!G59</f>
        <v>472.49999999999994</v>
      </c>
      <c r="P42" s="101">
        <f t="shared" si="6"/>
        <v>472.49999999999994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>
        <v>1</v>
      </c>
      <c r="AD42" s="100">
        <f>+Costos!G59</f>
        <v>472.49999999999994</v>
      </c>
      <c r="AE42" s="101">
        <f t="shared" si="11"/>
        <v>472.49999999999994</v>
      </c>
      <c r="AF42" s="98"/>
      <c r="AG42" s="100">
        <f>+Costos!G59</f>
        <v>472.49999999999994</v>
      </c>
      <c r="AH42" s="101">
        <f t="shared" si="12"/>
        <v>0</v>
      </c>
      <c r="AI42" s="98">
        <v>1</v>
      </c>
      <c r="AJ42" s="100">
        <f>+Costos!G59</f>
        <v>472.49999999999994</v>
      </c>
      <c r="AK42" s="101">
        <f t="shared" si="13"/>
        <v>472.49999999999994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>
        <v>2</v>
      </c>
      <c r="I43" s="100">
        <f>+Costos!G60</f>
        <v>944.99999999999989</v>
      </c>
      <c r="J43" s="101">
        <f t="shared" si="4"/>
        <v>1889.9999999999998</v>
      </c>
      <c r="K43" s="98"/>
      <c r="L43" s="100">
        <f>+Costos!G60</f>
        <v>944.99999999999989</v>
      </c>
      <c r="M43" s="101">
        <f t="shared" si="5"/>
        <v>0</v>
      </c>
      <c r="N43" s="98">
        <v>1</v>
      </c>
      <c r="O43" s="100">
        <f>+Costos!G60</f>
        <v>944.99999999999989</v>
      </c>
      <c r="P43" s="101">
        <f t="shared" si="6"/>
        <v>944.99999999999989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>
        <v>1</v>
      </c>
      <c r="AJ43" s="100">
        <f>+Costos!G60</f>
        <v>944.99999999999989</v>
      </c>
      <c r="AK43" s="101">
        <f t="shared" si="13"/>
        <v>944.99999999999989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>
        <v>2</v>
      </c>
      <c r="I44" s="100">
        <f>+Costos!G65</f>
        <v>538.29999999999995</v>
      </c>
      <c r="J44" s="101">
        <f t="shared" si="4"/>
        <v>1076.5999999999999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>
        <v>1</v>
      </c>
      <c r="AD44" s="100">
        <f>+Costos!G65</f>
        <v>538.29999999999995</v>
      </c>
      <c r="AE44" s="101">
        <f t="shared" si="11"/>
        <v>538.29999999999995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>
        <v>2</v>
      </c>
      <c r="F47" s="100">
        <f>+Costos!G78</f>
        <v>1341.5955874999997</v>
      </c>
      <c r="G47" s="101">
        <f t="shared" si="3"/>
        <v>2683.1911749999995</v>
      </c>
      <c r="H47" s="98">
        <v>2</v>
      </c>
      <c r="I47" s="100">
        <f>+Costos!G78</f>
        <v>1341.5955874999997</v>
      </c>
      <c r="J47" s="101">
        <f t="shared" si="4"/>
        <v>2683.1911749999995</v>
      </c>
      <c r="K47" s="98">
        <v>2</v>
      </c>
      <c r="L47" s="100">
        <f>+Costos!G78</f>
        <v>1341.5955874999997</v>
      </c>
      <c r="M47" s="101">
        <f t="shared" si="5"/>
        <v>2683.1911749999995</v>
      </c>
      <c r="N47" s="98"/>
      <c r="O47" s="100">
        <f>+Costos!G78</f>
        <v>1341.5955874999997</v>
      </c>
      <c r="P47" s="101">
        <f t="shared" si="6"/>
        <v>0</v>
      </c>
      <c r="Q47" s="98">
        <v>1</v>
      </c>
      <c r="R47" s="100">
        <f>+Costos!G78</f>
        <v>1341.5955874999997</v>
      </c>
      <c r="S47" s="101">
        <f t="shared" si="7"/>
        <v>1341.5955874999997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>
        <v>4</v>
      </c>
      <c r="AA47" s="100">
        <f>+Costos!G78</f>
        <v>1341.5955874999997</v>
      </c>
      <c r="AB47" s="101">
        <f t="shared" si="10"/>
        <v>5366.382349999999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>
        <v>1</v>
      </c>
      <c r="AJ47" s="100">
        <f>+Costos!G78</f>
        <v>1341.5955874999997</v>
      </c>
      <c r="AK47" s="101">
        <f t="shared" si="13"/>
        <v>1341.5955874999997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>
        <v>3</v>
      </c>
      <c r="F51" s="100">
        <f>+Costos!G97</f>
        <v>801.55882333333329</v>
      </c>
      <c r="G51" s="101">
        <f t="shared" si="3"/>
        <v>2404.6764699999999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>
        <v>1</v>
      </c>
      <c r="O51" s="100">
        <f>+Costos!G97</f>
        <v>801.55882333333329</v>
      </c>
      <c r="P51" s="101">
        <f t="shared" si="6"/>
        <v>801.55882333333329</v>
      </c>
      <c r="Q51" s="98">
        <v>12</v>
      </c>
      <c r="R51" s="100">
        <f>+Costos!G97</f>
        <v>801.55882333333329</v>
      </c>
      <c r="S51" s="101">
        <f t="shared" si="7"/>
        <v>9618.7058799999995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>
        <v>1</v>
      </c>
      <c r="AA51" s="100">
        <f>+Costos!G97</f>
        <v>801.55882333333329</v>
      </c>
      <c r="AB51" s="101">
        <f t="shared" si="10"/>
        <v>801.55882333333329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>
        <v>4</v>
      </c>
      <c r="F53" s="100">
        <f>+Costos!G119</f>
        <v>303.67823499999997</v>
      </c>
      <c r="G53" s="101">
        <f t="shared" si="3"/>
        <v>1214.7129399999999</v>
      </c>
      <c r="H53" s="98">
        <v>2</v>
      </c>
      <c r="I53" s="100">
        <f>+Costos!G119</f>
        <v>303.67823499999997</v>
      </c>
      <c r="J53" s="101">
        <f t="shared" si="4"/>
        <v>607.35646999999994</v>
      </c>
      <c r="K53" s="98">
        <v>2</v>
      </c>
      <c r="L53" s="100">
        <f>+Costos!G119</f>
        <v>303.67823499999997</v>
      </c>
      <c r="M53" s="101">
        <f t="shared" si="5"/>
        <v>607.35646999999994</v>
      </c>
      <c r="N53" s="98">
        <v>1</v>
      </c>
      <c r="O53" s="100">
        <f>+Costos!G119</f>
        <v>303.67823499999997</v>
      </c>
      <c r="P53" s="101">
        <f t="shared" si="6"/>
        <v>303.67823499999997</v>
      </c>
      <c r="Q53" s="98">
        <v>3</v>
      </c>
      <c r="R53" s="100">
        <f>+Costos!G119</f>
        <v>303.67823499999997</v>
      </c>
      <c r="S53" s="101">
        <f t="shared" si="7"/>
        <v>911.03470499999992</v>
      </c>
      <c r="T53" s="98">
        <v>4</v>
      </c>
      <c r="U53" s="100">
        <f>+Costos!G119</f>
        <v>303.67823499999997</v>
      </c>
      <c r="V53" s="101">
        <f t="shared" si="8"/>
        <v>1214.7129399999999</v>
      </c>
      <c r="W53" s="98"/>
      <c r="X53" s="100">
        <f>+Costos!G119</f>
        <v>303.67823499999997</v>
      </c>
      <c r="Y53" s="101">
        <f t="shared" si="9"/>
        <v>0</v>
      </c>
      <c r="Z53" s="98">
        <v>3</v>
      </c>
      <c r="AA53" s="100">
        <f>+Costos!G119</f>
        <v>303.67823499999997</v>
      </c>
      <c r="AB53" s="101">
        <f t="shared" si="10"/>
        <v>911.03470499999992</v>
      </c>
      <c r="AC53" s="98">
        <v>6</v>
      </c>
      <c r="AD53" s="100">
        <f>+Costos!G119</f>
        <v>303.67823499999997</v>
      </c>
      <c r="AE53" s="101">
        <f t="shared" si="11"/>
        <v>1822.0694099999998</v>
      </c>
      <c r="AF53" s="98">
        <v>1</v>
      </c>
      <c r="AG53" s="100">
        <f>+Costos!G119</f>
        <v>303.67823499999997</v>
      </c>
      <c r="AH53" s="101">
        <f t="shared" si="12"/>
        <v>303.67823499999997</v>
      </c>
      <c r="AI53" s="98">
        <v>3</v>
      </c>
      <c r="AJ53" s="100">
        <f>+Costos!G119</f>
        <v>303.67823499999997</v>
      </c>
      <c r="AK53" s="101">
        <f t="shared" si="13"/>
        <v>911.03470499999992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>
        <v>1</v>
      </c>
      <c r="I54" s="100">
        <f>+Costos!G120</f>
        <v>607.35646999999994</v>
      </c>
      <c r="J54" s="101">
        <f t="shared" si="4"/>
        <v>607.35646999999994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>
        <v>1</v>
      </c>
      <c r="AJ54" s="100">
        <f>+Costos!G120</f>
        <v>607.35646999999994</v>
      </c>
      <c r="AK54" s="101">
        <f t="shared" si="13"/>
        <v>607.35646999999994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>
        <v>1</v>
      </c>
      <c r="F56" s="100">
        <f>+Costos!G127</f>
        <v>5928.2688429999998</v>
      </c>
      <c r="G56" s="101">
        <f t="shared" si="3"/>
        <v>5928.2688429999998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>
        <v>1</v>
      </c>
      <c r="L61" s="100">
        <f>+Costos!G156</f>
        <v>9269.4</v>
      </c>
      <c r="M61" s="101">
        <f t="shared" si="5"/>
        <v>9269.4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>
        <v>2</v>
      </c>
      <c r="L63" s="100">
        <f>+Costos!G163</f>
        <v>1084.3740949999999</v>
      </c>
      <c r="M63" s="101">
        <f t="shared" si="5"/>
        <v>2168.7481899999998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>
        <v>1</v>
      </c>
      <c r="U63" s="100">
        <f>+Costos!G163</f>
        <v>1084.3740949999999</v>
      </c>
      <c r="V63" s="101">
        <f t="shared" si="8"/>
        <v>1084.3740949999999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>
        <v>2</v>
      </c>
      <c r="AG63" s="100">
        <f>+Costos!G163</f>
        <v>1084.3740949999999</v>
      </c>
      <c r="AH63" s="101">
        <f t="shared" si="12"/>
        <v>2168.7481899999998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>
        <v>2</v>
      </c>
      <c r="L64" s="100">
        <f>+Costos!G164</f>
        <v>2168.7481899999998</v>
      </c>
      <c r="M64" s="101">
        <f t="shared" si="5"/>
        <v>4337.4963799999996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>
        <v>1</v>
      </c>
      <c r="U64" s="100">
        <f>+Costos!G164</f>
        <v>2168.7481899999998</v>
      </c>
      <c r="V64" s="101">
        <f t="shared" si="8"/>
        <v>2168.7481899999998</v>
      </c>
      <c r="W64" s="98"/>
      <c r="X64" s="100">
        <f>+Costos!G164</f>
        <v>2168.7481899999998</v>
      </c>
      <c r="Y64" s="101">
        <f t="shared" si="9"/>
        <v>0</v>
      </c>
      <c r="Z64" s="98">
        <v>1</v>
      </c>
      <c r="AA64" s="100">
        <f>+Costos!G164</f>
        <v>2168.7481899999998</v>
      </c>
      <c r="AB64" s="101">
        <f t="shared" si="10"/>
        <v>2168.7481899999998</v>
      </c>
      <c r="AC64" s="98"/>
      <c r="AD64" s="100">
        <f>+Costos!G164</f>
        <v>2168.7481899999998</v>
      </c>
      <c r="AE64" s="101">
        <f t="shared" si="11"/>
        <v>0</v>
      </c>
      <c r="AF64" s="98">
        <v>2</v>
      </c>
      <c r="AG64" s="100">
        <f>+Costos!G164</f>
        <v>2168.7481899999998</v>
      </c>
      <c r="AH64" s="101">
        <f t="shared" si="12"/>
        <v>4337.4963799999996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12290.849428</v>
      </c>
      <c r="H73" s="92"/>
      <c r="I73" s="93"/>
      <c r="J73" s="99">
        <f>SUM(J35:J72)</f>
        <v>7347.5041149999979</v>
      </c>
      <c r="K73" s="92"/>
      <c r="L73" s="93"/>
      <c r="M73" s="99">
        <f>SUM(M35:M72)</f>
        <v>20695.792214999998</v>
      </c>
      <c r="N73" s="92"/>
      <c r="O73" s="93"/>
      <c r="P73" s="99">
        <f>SUM(P35:P72)</f>
        <v>2543.7370583333327</v>
      </c>
      <c r="Q73" s="92"/>
      <c r="R73" s="93"/>
      <c r="S73" s="99">
        <f>SUM(S35:S72)</f>
        <v>12217.136172499999</v>
      </c>
      <c r="T73" s="92"/>
      <c r="U73" s="93"/>
      <c r="V73" s="99">
        <f>SUM(V35:V72)</f>
        <v>4467.8352249999989</v>
      </c>
      <c r="W73" s="92"/>
      <c r="X73" s="93"/>
      <c r="Y73" s="99">
        <f>SUM(Y35:Y72)</f>
        <v>0</v>
      </c>
      <c r="Z73" s="92"/>
      <c r="AA73" s="93"/>
      <c r="AB73" s="99">
        <f>SUM(AB35:AB72)</f>
        <v>9258.224068333333</v>
      </c>
      <c r="AC73" s="92"/>
      <c r="AD73" s="93"/>
      <c r="AE73" s="99">
        <f>SUM(AE35:AE72)</f>
        <v>2843.3694099999998</v>
      </c>
      <c r="AF73" s="92"/>
      <c r="AG73" s="93"/>
      <c r="AH73" s="99">
        <f>SUM(AH35:AH72)</f>
        <v>6820.4228049999992</v>
      </c>
      <c r="AI73" s="92"/>
      <c r="AJ73" s="93"/>
      <c r="AK73" s="99">
        <f>SUM(AK35:AK72)</f>
        <v>4308.9867624999997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1</v>
      </c>
      <c r="F79" s="102">
        <f>+Costos!K16</f>
        <v>4053.8160000000003</v>
      </c>
      <c r="G79" s="104">
        <f>E79*F79</f>
        <v>4053.8160000000003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4053.8160000000003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63" workbookViewId="0">
      <pane xSplit="1" topLeftCell="AA1" activePane="topRight" state="frozen"/>
      <selection pane="topRight" activeCell="AJ27" sqref="AJ27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5" max="5" width="12.140625" bestFit="1" customWidth="1"/>
    <col min="6" max="6" width="13.7109375" bestFit="1" customWidth="1"/>
    <col min="9" max="9" width="12.140625" bestFit="1" customWidth="1"/>
    <col min="10" max="10" width="13.7109375" bestFit="1" customWidth="1"/>
    <col min="11" max="11" width="12.7109375" bestFit="1" customWidth="1"/>
    <col min="12" max="12" width="12.140625" bestFit="1" customWidth="1"/>
    <col min="13" max="13" width="13.7109375" bestFit="1" customWidth="1"/>
    <col min="14" max="14" width="12.7109375" bestFit="1" customWidth="1"/>
    <col min="15" max="15" width="15.28515625" bestFit="1" customWidth="1"/>
    <col min="17" max="17" width="12.7109375" bestFit="1" customWidth="1"/>
    <col min="25" max="25" width="12.7109375" bestFit="1" customWidth="1"/>
    <col min="28" max="29" width="12.7109375" bestFit="1" customWidth="1"/>
    <col min="31" max="32" width="12.7109375" bestFit="1" customWidth="1"/>
    <col min="34" max="34" width="12.7109375" bestFit="1" customWidth="1"/>
    <col min="37" max="38" width="12.7109375" bestFit="1" customWidth="1"/>
  </cols>
  <sheetData>
    <row r="1" spans="1:15" ht="33.75">
      <c r="A1" s="79" t="s">
        <v>403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375</v>
      </c>
      <c r="B6" s="19" t="s">
        <v>376</v>
      </c>
      <c r="C6" s="215"/>
      <c r="D6" s="215">
        <v>16822</v>
      </c>
      <c r="E6" s="249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16822</v>
      </c>
    </row>
    <row r="7" spans="1:15">
      <c r="A7" s="4" t="s">
        <v>400</v>
      </c>
      <c r="B7" s="4" t="s">
        <v>401</v>
      </c>
      <c r="C7" s="216"/>
      <c r="D7" s="216"/>
      <c r="E7" s="216"/>
      <c r="F7" s="216">
        <v>78347.5</v>
      </c>
      <c r="G7" s="216"/>
      <c r="H7" s="216"/>
      <c r="I7" s="250"/>
      <c r="J7" s="216"/>
      <c r="K7" s="216"/>
      <c r="L7" s="216"/>
      <c r="M7" s="216"/>
      <c r="N7" s="216"/>
      <c r="O7" s="66">
        <f t="shared" si="0"/>
        <v>78347.5</v>
      </c>
    </row>
    <row r="8" spans="1:15">
      <c r="A8" s="4" t="s">
        <v>349</v>
      </c>
      <c r="B8" s="4" t="s">
        <v>342</v>
      </c>
      <c r="C8" s="216"/>
      <c r="D8" s="216"/>
      <c r="E8" s="216"/>
      <c r="F8" s="216"/>
      <c r="G8" s="216"/>
      <c r="H8" s="216"/>
      <c r="I8" s="216"/>
      <c r="J8" s="241">
        <v>88844</v>
      </c>
      <c r="K8" s="216"/>
      <c r="L8" s="216"/>
      <c r="M8" s="216"/>
      <c r="N8" s="216"/>
      <c r="O8" s="66">
        <f t="shared" si="0"/>
        <v>88844</v>
      </c>
    </row>
    <row r="9" spans="1:15" ht="17.2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52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16822</v>
      </c>
      <c r="E17" s="65">
        <f>SUM(E6:E16)</f>
        <v>0</v>
      </c>
      <c r="F17" s="65">
        <f t="shared" si="1"/>
        <v>78347.5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88844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184013.5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2</v>
      </c>
      <c r="G25" s="90">
        <f>+Costos!K20</f>
        <v>22.190999999999999</v>
      </c>
      <c r="H25" s="91">
        <f>B25*F25*G25</f>
        <v>2662.92</v>
      </c>
      <c r="I25" s="82">
        <v>4</v>
      </c>
      <c r="J25" s="90">
        <f>+Costos!K20</f>
        <v>22.190999999999999</v>
      </c>
      <c r="K25" s="91">
        <f>B25*I25*G25</f>
        <v>5325.84</v>
      </c>
      <c r="L25" s="82">
        <v>6</v>
      </c>
      <c r="M25" s="90">
        <f>+Costos!K20</f>
        <v>22.190999999999999</v>
      </c>
      <c r="N25" s="91">
        <f>B25*L25*M25</f>
        <v>7988.7599999999993</v>
      </c>
      <c r="O25" s="82">
        <v>4</v>
      </c>
      <c r="P25" s="90">
        <f>+Costos!K20</f>
        <v>22.190999999999999</v>
      </c>
      <c r="Q25" s="91">
        <f>B25*O25*P25</f>
        <v>5325.84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>
        <v>3</v>
      </c>
      <c r="AB25" s="90">
        <f>+Costos!K20</f>
        <v>22.190999999999999</v>
      </c>
      <c r="AC25" s="91">
        <f>B25*AA25*AB25</f>
        <v>3994.3799999999997</v>
      </c>
      <c r="AD25" s="82">
        <v>3</v>
      </c>
      <c r="AE25" s="90">
        <f>+Costos!K20</f>
        <v>22.190999999999999</v>
      </c>
      <c r="AF25" s="91">
        <f>B25*AD25*AE25</f>
        <v>3994.3799999999997</v>
      </c>
      <c r="AG25" s="82">
        <v>6</v>
      </c>
      <c r="AH25" s="90">
        <f>+Costos!K20</f>
        <v>22.190999999999999</v>
      </c>
      <c r="AI25" s="91">
        <f>B25*AG25*AH25</f>
        <v>7988.7599999999993</v>
      </c>
      <c r="AJ25" s="82">
        <v>3</v>
      </c>
      <c r="AK25" s="90">
        <f>+Costos!K20</f>
        <v>22.190999999999999</v>
      </c>
      <c r="AL25" s="91">
        <f>B25*AJ25*AK25</f>
        <v>3994.3799999999997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3</v>
      </c>
      <c r="G26" s="90">
        <f>+Costos!K21</f>
        <v>11.549200000000001</v>
      </c>
      <c r="H26" s="91">
        <f>B26*F26*G26</f>
        <v>3326.1696000000002</v>
      </c>
      <c r="I26" s="83">
        <v>4</v>
      </c>
      <c r="J26" s="90">
        <f>+Costos!K21</f>
        <v>11.549200000000001</v>
      </c>
      <c r="K26" s="91">
        <f>B26*I26*G26</f>
        <v>4434.8928000000005</v>
      </c>
      <c r="L26" s="83">
        <v>4</v>
      </c>
      <c r="M26" s="90">
        <f>+Costos!K21</f>
        <v>11.549200000000001</v>
      </c>
      <c r="N26" s="91">
        <f>B26*L26*M26</f>
        <v>4434.8928000000005</v>
      </c>
      <c r="O26" s="83">
        <v>4</v>
      </c>
      <c r="P26" s="90">
        <f>+Costos!K21</f>
        <v>11.549200000000001</v>
      </c>
      <c r="Q26" s="91">
        <f>B26*O26*P26</f>
        <v>4434.8928000000005</v>
      </c>
      <c r="R26" s="83"/>
      <c r="S26" s="90">
        <f>+Costos!K21</f>
        <v>11.549200000000001</v>
      </c>
      <c r="T26" s="91">
        <f>B26*R26*S26</f>
        <v>0</v>
      </c>
      <c r="U26" s="83">
        <v>4</v>
      </c>
      <c r="V26" s="90">
        <f>+Costos!K21</f>
        <v>11.549200000000001</v>
      </c>
      <c r="W26" s="91">
        <f>B26*U26*V26</f>
        <v>4434.8928000000005</v>
      </c>
      <c r="X26" s="83"/>
      <c r="Y26" s="90">
        <f>+Costos!K21</f>
        <v>11.549200000000001</v>
      </c>
      <c r="Z26" s="91">
        <f>B26*X26*Y26</f>
        <v>0</v>
      </c>
      <c r="AA26" s="83">
        <v>3</v>
      </c>
      <c r="AB26" s="90">
        <f>+Costos!K21</f>
        <v>11.549200000000001</v>
      </c>
      <c r="AC26" s="91">
        <f>B26*AA26*AB26</f>
        <v>3326.1696000000002</v>
      </c>
      <c r="AD26" s="83">
        <v>3</v>
      </c>
      <c r="AE26" s="90">
        <f>+Costos!K21</f>
        <v>11.549200000000001</v>
      </c>
      <c r="AF26" s="91">
        <f>B26*AD26*AE26</f>
        <v>3326.1696000000002</v>
      </c>
      <c r="AG26" s="83"/>
      <c r="AH26" s="90">
        <f>+Costos!K21</f>
        <v>11.549200000000001</v>
      </c>
      <c r="AI26" s="91">
        <f>B26*AG26*AH26</f>
        <v>0</v>
      </c>
      <c r="AJ26" s="83">
        <v>6</v>
      </c>
      <c r="AK26" s="90">
        <f>+Costos!K21</f>
        <v>11.549200000000001</v>
      </c>
      <c r="AL26" s="91">
        <f>B26*AJ26*AK26</f>
        <v>6652.3392000000003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>
        <v>2</v>
      </c>
      <c r="J27" s="90">
        <f>+Costos!K22</f>
        <v>13.337999999999999</v>
      </c>
      <c r="K27" s="91">
        <f>B27*I27*G27</f>
        <v>2560.8959999999997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>
        <v>4</v>
      </c>
      <c r="P27" s="90">
        <f>+Costos!K22</f>
        <v>13.337999999999999</v>
      </c>
      <c r="Q27" s="91">
        <f>B27*O27*P27</f>
        <v>5121.7919999999995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>
        <v>3</v>
      </c>
      <c r="AB27" s="90">
        <f>+Costos!K22</f>
        <v>13.337999999999999</v>
      </c>
      <c r="AC27" s="91">
        <f>B27*AA27*AB27</f>
        <v>3841.3439999999996</v>
      </c>
      <c r="AD27" s="83">
        <v>3</v>
      </c>
      <c r="AE27" s="90">
        <f>+Costos!K22</f>
        <v>13.337999999999999</v>
      </c>
      <c r="AF27" s="91">
        <f>B27*AD27*AE27</f>
        <v>3841.3439999999996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5989.0896000000002</v>
      </c>
      <c r="I28" s="268"/>
      <c r="J28" s="94"/>
      <c r="K28" s="99">
        <f>SUM(K25:K27)</f>
        <v>12321.628800000002</v>
      </c>
      <c r="L28" s="268"/>
      <c r="M28" s="94"/>
      <c r="N28" s="99">
        <f>SUM(N25:N27)</f>
        <v>14984.5488</v>
      </c>
      <c r="O28" s="268"/>
      <c r="P28" s="94"/>
      <c r="Q28" s="99">
        <f>SUM(Q25:Q27)</f>
        <v>14882.524800000001</v>
      </c>
      <c r="R28" s="268"/>
      <c r="S28" s="94"/>
      <c r="T28" s="99">
        <f>SUM(T25:T27)</f>
        <v>0</v>
      </c>
      <c r="U28" s="268"/>
      <c r="V28" s="94"/>
      <c r="W28" s="99">
        <f>SUM(W25:W27)</f>
        <v>4434.8928000000005</v>
      </c>
      <c r="X28" s="268"/>
      <c r="Y28" s="94"/>
      <c r="Z28" s="99">
        <f>SUM(Z25:Z27)</f>
        <v>0</v>
      </c>
      <c r="AA28" s="268"/>
      <c r="AB28" s="94"/>
      <c r="AC28" s="99">
        <f>SUM(AC25:AC27)</f>
        <v>11161.893599999999</v>
      </c>
      <c r="AD28" s="268"/>
      <c r="AE28" s="94"/>
      <c r="AF28" s="99">
        <f>SUM(AF25:AF27)</f>
        <v>11161.893599999999</v>
      </c>
      <c r="AG28" s="268"/>
      <c r="AH28" s="94"/>
      <c r="AI28" s="99">
        <f>SUM(AI25:AI27)</f>
        <v>7988.7599999999993</v>
      </c>
      <c r="AJ28" s="268"/>
      <c r="AK28" s="94"/>
      <c r="AL28" s="99">
        <f>SUM(AL25:AL27)</f>
        <v>10646.7192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>
        <v>1</v>
      </c>
      <c r="L36" s="100">
        <v>10.5</v>
      </c>
      <c r="M36" s="101">
        <f>K36*L36</f>
        <v>10.5</v>
      </c>
      <c r="N36" s="98">
        <v>1</v>
      </c>
      <c r="O36" s="100">
        <v>10.5</v>
      </c>
      <c r="P36" s="101">
        <f>N36*O36</f>
        <v>10.5</v>
      </c>
      <c r="Q36" s="98"/>
      <c r="R36" s="100"/>
      <c r="S36" s="101"/>
      <c r="T36" s="98"/>
      <c r="U36" s="100">
        <v>10.5</v>
      </c>
      <c r="V36" s="101"/>
      <c r="W36" s="98">
        <v>1</v>
      </c>
      <c r="X36" s="100">
        <v>10.5</v>
      </c>
      <c r="Y36" s="101">
        <f>W36*X36</f>
        <v>10.5</v>
      </c>
      <c r="Z36" s="98">
        <v>1</v>
      </c>
      <c r="AA36" s="100">
        <v>10.5</v>
      </c>
      <c r="AB36" s="101">
        <f>Z36*AA36</f>
        <v>10.5</v>
      </c>
      <c r="AC36" s="98">
        <v>1</v>
      </c>
      <c r="AD36" s="100">
        <v>10.5</v>
      </c>
      <c r="AE36" s="101">
        <f>AC36*AD36</f>
        <v>10.5</v>
      </c>
      <c r="AF36" s="98"/>
      <c r="AG36" s="100">
        <v>10.5</v>
      </c>
      <c r="AH36" s="101"/>
      <c r="AI36" s="98">
        <v>2</v>
      </c>
      <c r="AJ36" s="100">
        <v>10.5</v>
      </c>
      <c r="AK36" s="101">
        <f>AI36*AJ36</f>
        <v>21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/>
      <c r="O37" s="100">
        <v>21</v>
      </c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>
        <v>1</v>
      </c>
      <c r="AA38" s="100">
        <f>+Costos!G40</f>
        <v>20</v>
      </c>
      <c r="AB38" s="101">
        <f t="shared" ref="AB38:AB72" si="10">Z38*AA38</f>
        <v>20</v>
      </c>
      <c r="AC38" s="98">
        <v>2</v>
      </c>
      <c r="AD38" s="100">
        <f>+Costos!G40</f>
        <v>20</v>
      </c>
      <c r="AE38" s="101">
        <f t="shared" ref="AE38:AE72" si="11">AC38*AD38</f>
        <v>40</v>
      </c>
      <c r="AF38" s="98">
        <v>2</v>
      </c>
      <c r="AG38" s="100">
        <f>+Costos!G40</f>
        <v>20</v>
      </c>
      <c r="AH38" s="101">
        <f t="shared" ref="AH38:AH72" si="12">AF38*AG38</f>
        <v>40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>
        <v>1</v>
      </c>
      <c r="L40" s="100">
        <f>+Costos!G51</f>
        <v>380.00759999999991</v>
      </c>
      <c r="M40" s="101">
        <f t="shared" si="5"/>
        <v>380.00759999999991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>
        <v>1</v>
      </c>
      <c r="I44" s="100">
        <f>+Costos!G65</f>
        <v>538.29999999999995</v>
      </c>
      <c r="J44" s="101">
        <f t="shared" si="4"/>
        <v>538.29999999999995</v>
      </c>
      <c r="K44" s="98">
        <v>1</v>
      </c>
      <c r="L44" s="100">
        <f>+Costos!G65</f>
        <v>538.29999999999995</v>
      </c>
      <c r="M44" s="101">
        <f t="shared" si="5"/>
        <v>538.29999999999995</v>
      </c>
      <c r="N44" s="98">
        <v>1</v>
      </c>
      <c r="O44" s="100">
        <f>+Costos!G65</f>
        <v>538.29999999999995</v>
      </c>
      <c r="P44" s="101">
        <f t="shared" si="6"/>
        <v>538.29999999999995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>
        <v>1</v>
      </c>
      <c r="F46" s="100">
        <f>+Costos!G70</f>
        <v>2707.2878000000001</v>
      </c>
      <c r="G46" s="101">
        <f t="shared" si="3"/>
        <v>2707.2878000000001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>
        <v>3</v>
      </c>
      <c r="O51" s="100">
        <f>+Costos!G97</f>
        <v>801.55882333333329</v>
      </c>
      <c r="P51" s="101">
        <f t="shared" si="6"/>
        <v>2404.6764699999999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>
        <v>7</v>
      </c>
      <c r="X51" s="100">
        <f>+Costos!G97</f>
        <v>801.55882333333329</v>
      </c>
      <c r="Y51" s="101">
        <f t="shared" si="9"/>
        <v>5610.9117633333335</v>
      </c>
      <c r="Z51" s="98">
        <v>16</v>
      </c>
      <c r="AA51" s="100">
        <f>+Costos!G97</f>
        <v>801.55882333333329</v>
      </c>
      <c r="AB51" s="101">
        <f t="shared" si="10"/>
        <v>12824.941173333333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>
        <v>14</v>
      </c>
      <c r="I52" s="100">
        <f>+Costos!G108</f>
        <v>935.51217666666662</v>
      </c>
      <c r="J52" s="101">
        <f t="shared" si="4"/>
        <v>13097.170473333332</v>
      </c>
      <c r="K52" s="98">
        <v>9</v>
      </c>
      <c r="L52" s="100">
        <f>+Costos!G108</f>
        <v>935.51217666666662</v>
      </c>
      <c r="M52" s="101">
        <f t="shared" si="5"/>
        <v>8419.60959</v>
      </c>
      <c r="N52" s="98">
        <v>9</v>
      </c>
      <c r="O52" s="100">
        <f>+Costos!G108</f>
        <v>935.51217666666662</v>
      </c>
      <c r="P52" s="101">
        <f t="shared" si="6"/>
        <v>8419.60959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>
        <v>6</v>
      </c>
      <c r="X52" s="100">
        <f>+Costos!G108</f>
        <v>935.51217666666662</v>
      </c>
      <c r="Y52" s="101">
        <f t="shared" si="9"/>
        <v>5613.0730599999997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>
        <v>1</v>
      </c>
      <c r="C53" s="100">
        <f>+Costos!G119</f>
        <v>303.67823499999997</v>
      </c>
      <c r="D53" s="101">
        <f t="shared" si="2"/>
        <v>303.67823499999997</v>
      </c>
      <c r="E53" s="98"/>
      <c r="F53" s="100">
        <f>+Costos!G119</f>
        <v>303.67823499999997</v>
      </c>
      <c r="G53" s="101">
        <f t="shared" si="3"/>
        <v>0</v>
      </c>
      <c r="H53" s="98">
        <v>1</v>
      </c>
      <c r="I53" s="100">
        <f>+Costos!G119</f>
        <v>303.67823499999997</v>
      </c>
      <c r="J53" s="101">
        <f t="shared" si="4"/>
        <v>303.67823499999997</v>
      </c>
      <c r="K53" s="98">
        <v>2</v>
      </c>
      <c r="L53" s="100">
        <f>+Costos!G119</f>
        <v>303.67823499999997</v>
      </c>
      <c r="M53" s="101">
        <f t="shared" si="5"/>
        <v>607.35646999999994</v>
      </c>
      <c r="N53" s="98">
        <v>3</v>
      </c>
      <c r="O53" s="100">
        <f>+Costos!G119</f>
        <v>303.67823499999997</v>
      </c>
      <c r="P53" s="101">
        <f t="shared" si="6"/>
        <v>911.03470499999992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>
        <v>2</v>
      </c>
      <c r="X53" s="100">
        <f>+Costos!G119</f>
        <v>303.67823499999997</v>
      </c>
      <c r="Y53" s="101">
        <f t="shared" si="9"/>
        <v>607.35646999999994</v>
      </c>
      <c r="Z53" s="98">
        <v>3</v>
      </c>
      <c r="AA53" s="100">
        <f>+Costos!G119</f>
        <v>303.67823499999997</v>
      </c>
      <c r="AB53" s="101">
        <f t="shared" si="10"/>
        <v>911.03470499999992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>
        <v>1</v>
      </c>
      <c r="C54" s="100">
        <f>+Costos!G120</f>
        <v>607.35646999999994</v>
      </c>
      <c r="D54" s="101">
        <f t="shared" si="2"/>
        <v>607.35646999999994</v>
      </c>
      <c r="E54" s="98">
        <v>4</v>
      </c>
      <c r="F54" s="100">
        <f>+Costos!G120</f>
        <v>607.35646999999994</v>
      </c>
      <c r="G54" s="101">
        <f t="shared" si="3"/>
        <v>2429.4258799999998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>
        <v>1</v>
      </c>
      <c r="C56" s="100">
        <f>+Costos!G127</f>
        <v>5928.2688429999998</v>
      </c>
      <c r="D56" s="101">
        <f t="shared" si="2"/>
        <v>5928.2688429999998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>
        <v>1</v>
      </c>
      <c r="AD56" s="100">
        <f>+Costos!G127</f>
        <v>5928.2688429999998</v>
      </c>
      <c r="AE56" s="101">
        <f t="shared" si="11"/>
        <v>5928.2688429999998</v>
      </c>
      <c r="AF56" s="98"/>
      <c r="AG56" s="100">
        <f>+Costos!G127</f>
        <v>5928.2688429999998</v>
      </c>
      <c r="AH56" s="101">
        <f t="shared" si="12"/>
        <v>0</v>
      </c>
      <c r="AI56" s="98">
        <v>1</v>
      </c>
      <c r="AJ56" s="100">
        <f>+Costos!G127</f>
        <v>5928.2688429999998</v>
      </c>
      <c r="AK56" s="101">
        <f t="shared" si="13"/>
        <v>5928.2688429999998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>
        <v>1</v>
      </c>
      <c r="C58" s="100">
        <f>+Costos!G141</f>
        <v>949.50909375000003</v>
      </c>
      <c r="D58" s="101">
        <f t="shared" si="2"/>
        <v>949.50909375000003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>
        <v>1</v>
      </c>
      <c r="O58" s="100">
        <f>+Costos!G141</f>
        <v>949.50909375000003</v>
      </c>
      <c r="P58" s="101">
        <f t="shared" si="6"/>
        <v>949.50909375000003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>
        <v>1</v>
      </c>
      <c r="AD58" s="100">
        <f>+Costos!G141</f>
        <v>949.50909375000003</v>
      </c>
      <c r="AE58" s="101">
        <f t="shared" si="11"/>
        <v>949.50909375000003</v>
      </c>
      <c r="AF58" s="98"/>
      <c r="AG58" s="100">
        <f>+Costos!G141</f>
        <v>949.50909375000003</v>
      </c>
      <c r="AH58" s="101">
        <f t="shared" si="12"/>
        <v>0</v>
      </c>
      <c r="AI58" s="98">
        <v>3</v>
      </c>
      <c r="AJ58" s="100">
        <f>+Costos!G141</f>
        <v>949.50909375000003</v>
      </c>
      <c r="AK58" s="101">
        <f t="shared" si="13"/>
        <v>2848.5272812500002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>
        <v>1</v>
      </c>
      <c r="AD59" s="100">
        <f>+Costos!G142</f>
        <v>1899.0181875000001</v>
      </c>
      <c r="AE59" s="101">
        <f t="shared" si="11"/>
        <v>1899.0181875000001</v>
      </c>
      <c r="AF59" s="98">
        <v>1</v>
      </c>
      <c r="AG59" s="100">
        <f>+Costos!G142</f>
        <v>1899.0181875000001</v>
      </c>
      <c r="AH59" s="101">
        <f t="shared" si="12"/>
        <v>1899.0181875000001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>
        <v>1</v>
      </c>
      <c r="AD61" s="100">
        <f>+Costos!G156</f>
        <v>9269.4</v>
      </c>
      <c r="AE61" s="101">
        <f t="shared" si="11"/>
        <v>9269.4</v>
      </c>
      <c r="AF61" s="98"/>
      <c r="AG61" s="100">
        <f>+Costos!G156</f>
        <v>9269.4</v>
      </c>
      <c r="AH61" s="101">
        <f t="shared" si="12"/>
        <v>0</v>
      </c>
      <c r="AI61" s="98">
        <v>1</v>
      </c>
      <c r="AJ61" s="100">
        <f>+Costos!G156</f>
        <v>9269.4</v>
      </c>
      <c r="AK61" s="101">
        <f t="shared" si="13"/>
        <v>9269.4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>
        <v>1</v>
      </c>
      <c r="L65" s="100">
        <f>+Costos!G171</f>
        <v>16152.671080000002</v>
      </c>
      <c r="M65" s="101">
        <f t="shared" si="5"/>
        <v>16152.671080000002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>
        <v>1</v>
      </c>
      <c r="AA65" s="100">
        <f>+Costos!G171</f>
        <v>16152.671080000002</v>
      </c>
      <c r="AB65" s="101">
        <f t="shared" si="10"/>
        <v>16152.671080000002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>
        <v>1</v>
      </c>
      <c r="C68" s="100">
        <f>+Costos!G193</f>
        <v>2063.6541099999999</v>
      </c>
      <c r="D68" s="101">
        <f t="shared" si="2"/>
        <v>2063.6541099999999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>
        <v>1</v>
      </c>
      <c r="AD68" s="100">
        <f>+Costos!G193</f>
        <v>2063.6541099999999</v>
      </c>
      <c r="AE68" s="101">
        <f t="shared" si="11"/>
        <v>2063.6541099999999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9852.4667517500002</v>
      </c>
      <c r="E73" s="92"/>
      <c r="F73" s="93"/>
      <c r="G73" s="99">
        <f>SUM(G35:G72)</f>
        <v>5136.7136799999998</v>
      </c>
      <c r="H73" s="92"/>
      <c r="I73" s="93"/>
      <c r="J73" s="99">
        <f>SUM(J35:J72)</f>
        <v>13939.14870833333</v>
      </c>
      <c r="K73" s="92"/>
      <c r="L73" s="93"/>
      <c r="M73" s="99">
        <f>SUM(M35:M72)</f>
        <v>26108.444740000003</v>
      </c>
      <c r="N73" s="92"/>
      <c r="O73" s="93"/>
      <c r="P73" s="99">
        <f>SUM(P35:P72)</f>
        <v>13233.62985875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11841.841293333333</v>
      </c>
      <c r="Z73" s="92"/>
      <c r="AA73" s="93"/>
      <c r="AB73" s="99">
        <f>SUM(AB35:AB72)</f>
        <v>29919.146958333335</v>
      </c>
      <c r="AC73" s="92"/>
      <c r="AD73" s="93"/>
      <c r="AE73" s="99">
        <f>SUM(AE35:AE72)</f>
        <v>20160.35023425</v>
      </c>
      <c r="AF73" s="92"/>
      <c r="AG73" s="93"/>
      <c r="AH73" s="99">
        <f>SUM(AH35:AH72)</f>
        <v>1939.0181875000001</v>
      </c>
      <c r="AI73" s="92"/>
      <c r="AJ73" s="93"/>
      <c r="AK73" s="99">
        <f>SUM(AK35:AK72)</f>
        <v>18067.19612425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2</v>
      </c>
      <c r="F79" s="102">
        <f>+Costos!K16</f>
        <v>4053.8160000000003</v>
      </c>
      <c r="G79" s="104">
        <f>E79*F79</f>
        <v>8107.6320000000005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>
        <v>1</v>
      </c>
      <c r="L80" s="102">
        <f>+Costos!K17</f>
        <v>11447.800000000001</v>
      </c>
      <c r="M80" s="104">
        <f>K80*L80</f>
        <v>11447.800000000001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>
        <v>1</v>
      </c>
      <c r="AG80" s="102">
        <f>+Costos!K17</f>
        <v>11447.800000000001</v>
      </c>
      <c r="AH80" s="104">
        <f>AF80*AG80</f>
        <v>11447.800000000001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8107.6320000000005</v>
      </c>
      <c r="H81" s="265"/>
      <c r="I81" s="266"/>
      <c r="J81" s="99">
        <f>SUM(J78:J80)</f>
        <v>0</v>
      </c>
      <c r="K81" s="265"/>
      <c r="L81" s="266"/>
      <c r="M81" s="99">
        <f>SUM(M78:M80)</f>
        <v>11447.800000000001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11447.800000000001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>
        <v>2</v>
      </c>
      <c r="I89" s="102">
        <f>+Costos!K9</f>
        <v>570</v>
      </c>
      <c r="J89" s="104">
        <f>H89*I89</f>
        <v>1140</v>
      </c>
      <c r="K89" s="103"/>
      <c r="L89" s="102">
        <f>+Costos!K9</f>
        <v>570</v>
      </c>
      <c r="M89" s="104">
        <f>K89*L89</f>
        <v>0</v>
      </c>
      <c r="N89" s="103">
        <v>2</v>
      </c>
      <c r="O89" s="102">
        <f>+Costos!K9</f>
        <v>570</v>
      </c>
      <c r="P89" s="104">
        <f>N89*O89</f>
        <v>1140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>
        <v>2</v>
      </c>
      <c r="X90" s="102">
        <f>+Costos!K10</f>
        <v>1400</v>
      </c>
      <c r="Y90" s="104">
        <f>W90*X90</f>
        <v>2800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1140</v>
      </c>
      <c r="K93" s="92"/>
      <c r="L93" s="93"/>
      <c r="M93" s="99">
        <f>SUM(M89:M92)</f>
        <v>0</v>
      </c>
      <c r="N93" s="92"/>
      <c r="O93" s="93"/>
      <c r="P93" s="99">
        <f>SUM(P89:P92)</f>
        <v>1140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2800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C1" activePane="topRight" state="frozen"/>
      <selection pane="topRight" activeCell="N9" sqref="N9"/>
    </sheetView>
  </sheetViews>
  <sheetFormatPr baseColWidth="10" defaultRowHeight="15"/>
  <cols>
    <col min="1" max="1" width="34.140625" customWidth="1"/>
    <col min="2" max="2" width="11.7109375" customWidth="1"/>
    <col min="4" max="5" width="13.7109375" bestFit="1" customWidth="1"/>
    <col min="7" max="7" width="12.7109375" bestFit="1" customWidth="1"/>
    <col min="14" max="15" width="13.7109375" bestFit="1" customWidth="1"/>
  </cols>
  <sheetData>
    <row r="1" spans="1:15" ht="33.75">
      <c r="A1" s="79" t="s">
        <v>285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40" t="s">
        <v>366</v>
      </c>
      <c r="B6" s="19"/>
      <c r="C6" s="215"/>
      <c r="D6" s="215">
        <v>60000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60000</v>
      </c>
    </row>
    <row r="7" spans="1:15">
      <c r="A7" s="240" t="s">
        <v>366</v>
      </c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>
        <v>18540.55</v>
      </c>
      <c r="O7" s="66">
        <f t="shared" si="0"/>
        <v>18540.55</v>
      </c>
    </row>
    <row r="8" spans="1:15">
      <c r="A8" s="240" t="s">
        <v>367</v>
      </c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>
        <v>18540.55</v>
      </c>
      <c r="O8" s="66">
        <f t="shared" si="0"/>
        <v>18540.55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60000</v>
      </c>
      <c r="E17" s="65">
        <f>SUM(E6:E15)</f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37081.1</v>
      </c>
      <c r="O17" s="65">
        <f t="shared" si="1"/>
        <v>97081.1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6</v>
      </c>
      <c r="G25" s="90">
        <f>+Costos!K20</f>
        <v>22.190999999999999</v>
      </c>
      <c r="H25" s="91">
        <f>B25*F25*G25</f>
        <v>7988.7599999999993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2</v>
      </c>
      <c r="G26" s="90">
        <f>+Costos!K21</f>
        <v>11.549200000000001</v>
      </c>
      <c r="H26" s="91">
        <f>B26*F26*G26</f>
        <v>2217.4464000000003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10206.206399999999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17702.546131199997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4" zoomScaleNormal="10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286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40" zoomScaleNormal="100" workbookViewId="0">
      <pane xSplit="1" topLeftCell="B1" activePane="topRight" state="frozen"/>
      <selection pane="topRight" activeCell="AN52" sqref="AN52"/>
    </sheetView>
  </sheetViews>
  <sheetFormatPr baseColWidth="10" defaultRowHeight="15"/>
  <cols>
    <col min="1" max="1" width="34.140625" customWidth="1"/>
    <col min="2" max="2" width="11.7109375" customWidth="1"/>
    <col min="7" max="7" width="13.7109375" bestFit="1" customWidth="1"/>
    <col min="10" max="10" width="12.7109375" bestFit="1" customWidth="1"/>
    <col min="11" max="11" width="13.7109375" bestFit="1" customWidth="1"/>
    <col min="13" max="14" width="12.7109375" bestFit="1" customWidth="1"/>
    <col min="16" max="16" width="12.7109375" bestFit="1" customWidth="1"/>
    <col min="19" max="19" width="12.7109375" bestFit="1" customWidth="1"/>
    <col min="22" max="23" width="12.7109375" bestFit="1" customWidth="1"/>
    <col min="25" max="25" width="12.7109375" bestFit="1" customWidth="1"/>
    <col min="28" max="29" width="12.7109375" bestFit="1" customWidth="1"/>
    <col min="31" max="31" width="12.7109375" bestFit="1" customWidth="1"/>
    <col min="34" max="35" width="12.7109375" bestFit="1" customWidth="1"/>
  </cols>
  <sheetData>
    <row r="1" spans="1:15" ht="33.75">
      <c r="A1" s="79" t="s">
        <v>287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446</v>
      </c>
      <c r="B6" s="19" t="s">
        <v>369</v>
      </c>
      <c r="C6" s="215"/>
      <c r="D6" s="215"/>
      <c r="E6" s="215"/>
      <c r="F6" s="215"/>
      <c r="G6" s="215"/>
      <c r="H6" s="215"/>
      <c r="I6" s="215"/>
      <c r="J6" s="215"/>
      <c r="K6" s="215">
        <v>17900</v>
      </c>
      <c r="L6" s="215"/>
      <c r="M6" s="215"/>
      <c r="N6" s="215"/>
      <c r="O6" s="66">
        <f t="shared" ref="O6:O16" si="0">SUM(C6:N6)</f>
        <v>17900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>SUM(G6:G15)</f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17900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17900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>
        <v>6</v>
      </c>
      <c r="M25" s="90">
        <f>+Costos!K20</f>
        <v>22.190999999999999</v>
      </c>
      <c r="N25" s="91">
        <f>B25*L25*M25</f>
        <v>7988.7599999999993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>
        <v>8</v>
      </c>
      <c r="V25" s="90">
        <f>+Costos!K20</f>
        <v>22.190999999999999</v>
      </c>
      <c r="W25" s="91">
        <f>B25*U25*V25</f>
        <v>10651.68</v>
      </c>
      <c r="X25" s="82"/>
      <c r="Y25" s="90">
        <f>+Costos!K20</f>
        <v>22.190999999999999</v>
      </c>
      <c r="Z25" s="91">
        <f>B25*X25*Y25</f>
        <v>0</v>
      </c>
      <c r="AA25" s="82">
        <v>5</v>
      </c>
      <c r="AB25" s="90">
        <f>+Costos!K20</f>
        <v>22.190999999999999</v>
      </c>
      <c r="AC25" s="91">
        <f>B25*AA25*AB25</f>
        <v>6657.2999999999993</v>
      </c>
      <c r="AD25" s="82"/>
      <c r="AE25" s="90">
        <f>+Costos!K20</f>
        <v>22.190999999999999</v>
      </c>
      <c r="AF25" s="91">
        <f>B25*AD25*AE25</f>
        <v>0</v>
      </c>
      <c r="AG25" s="82">
        <v>4</v>
      </c>
      <c r="AH25" s="90">
        <f>+Costos!K20</f>
        <v>22.190999999999999</v>
      </c>
      <c r="AI25" s="91">
        <f>B25*AG25*AH25</f>
        <v>5325.84</v>
      </c>
      <c r="AJ25" s="82"/>
      <c r="AK25" s="90">
        <f>+Costos!K20</f>
        <v>22.190999999999999</v>
      </c>
      <c r="AL25" s="91"/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>
        <v>7</v>
      </c>
      <c r="M26" s="90">
        <f>+Costos!K21</f>
        <v>11.549200000000001</v>
      </c>
      <c r="N26" s="91">
        <f>B26*L26*M26</f>
        <v>7761.0624000000007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>
        <v>3</v>
      </c>
      <c r="V26" s="90">
        <f>+Costos!K21</f>
        <v>11.549200000000001</v>
      </c>
      <c r="W26" s="91">
        <f>B26*U26*V26</f>
        <v>3326.1696000000002</v>
      </c>
      <c r="X26" s="83"/>
      <c r="Y26" s="90">
        <f>+Costos!K21</f>
        <v>11.549200000000001</v>
      </c>
      <c r="Z26" s="91">
        <f>B26*X26*Y26</f>
        <v>0</v>
      </c>
      <c r="AA26" s="83">
        <v>5</v>
      </c>
      <c r="AB26" s="90">
        <f>+Costos!K21</f>
        <v>11.549200000000001</v>
      </c>
      <c r="AC26" s="91">
        <f>B26*AA26*AB26</f>
        <v>5543.616</v>
      </c>
      <c r="AD26" s="83"/>
      <c r="AE26" s="90">
        <f>+Costos!K21</f>
        <v>11.549200000000001</v>
      </c>
      <c r="AF26" s="91">
        <f>B26*AD26*AE26</f>
        <v>0</v>
      </c>
      <c r="AG26" s="83">
        <v>4</v>
      </c>
      <c r="AH26" s="90">
        <f>+Costos!K21</f>
        <v>11.549200000000001</v>
      </c>
      <c r="AI26" s="91">
        <f>B26*AG26*AH26</f>
        <v>4434.8928000000005</v>
      </c>
      <c r="AJ26" s="83"/>
      <c r="AK26" s="90">
        <f>+Costos!K21</f>
        <v>11.549200000000001</v>
      </c>
      <c r="AL26" s="91"/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8</v>
      </c>
      <c r="M27" s="90">
        <f>+Costos!K22</f>
        <v>13.337999999999999</v>
      </c>
      <c r="N27" s="91">
        <f>B27*L27*M27</f>
        <v>10243.583999999999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>
        <v>9</v>
      </c>
      <c r="V27" s="90">
        <f>+Costos!K22</f>
        <v>13.337999999999999</v>
      </c>
      <c r="W27" s="91">
        <f>B27*U27*V27</f>
        <v>11524.031999999999</v>
      </c>
      <c r="X27" s="83"/>
      <c r="Y27" s="90">
        <f>+Costos!K22</f>
        <v>13.337999999999999</v>
      </c>
      <c r="Z27" s="91">
        <f>B27*X27*Y27</f>
        <v>0</v>
      </c>
      <c r="AA27" s="83">
        <v>8</v>
      </c>
      <c r="AB27" s="90">
        <f>+Costos!K22</f>
        <v>13.337999999999999</v>
      </c>
      <c r="AC27" s="91">
        <f>B27*AA27*AB27</f>
        <v>10243.583999999999</v>
      </c>
      <c r="AD27" s="83">
        <v>3</v>
      </c>
      <c r="AE27" s="90">
        <f>+Costos!K22</f>
        <v>13.337999999999999</v>
      </c>
      <c r="AF27" s="91">
        <f>B27*AD27*AE27</f>
        <v>3841.3439999999996</v>
      </c>
      <c r="AG27" s="83">
        <v>5</v>
      </c>
      <c r="AH27" s="90">
        <f>+Costos!K22</f>
        <v>13.337999999999999</v>
      </c>
      <c r="AI27" s="91">
        <f>B27*AG27*AH27</f>
        <v>6402.24</v>
      </c>
      <c r="AJ27" s="83"/>
      <c r="AK27" s="90">
        <f>+Costos!K22</f>
        <v>13.337999999999999</v>
      </c>
      <c r="AL27" s="91"/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25993.4064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25501.881600000001</v>
      </c>
      <c r="X28" s="268"/>
      <c r="Y28" s="94"/>
      <c r="Z28" s="99">
        <f>SUM(Z25:Z27)</f>
        <v>0</v>
      </c>
      <c r="AA28" s="268"/>
      <c r="AB28" s="94"/>
      <c r="AC28" s="99">
        <f>SUM(AC25:AC27)</f>
        <v>22444.5</v>
      </c>
      <c r="AD28" s="268"/>
      <c r="AE28" s="94"/>
      <c r="AF28" s="99">
        <f>SUM(AF25:AF27)</f>
        <v>3841.3439999999996</v>
      </c>
      <c r="AG28" s="268"/>
      <c r="AH28" s="94"/>
      <c r="AI28" s="99">
        <f>SUM(AI25:AI27)</f>
        <v>16162.972800000001</v>
      </c>
      <c r="AJ28" s="268"/>
      <c r="AK28" s="94"/>
      <c r="AL28" s="99"/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>
        <v>4</v>
      </c>
      <c r="L35" s="100">
        <f>+Costos!G39</f>
        <v>1619.1</v>
      </c>
      <c r="M35" s="101">
        <f>K35*L35</f>
        <v>6476.4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>
        <v>3</v>
      </c>
      <c r="AG35" s="100">
        <f>+Costos!G39</f>
        <v>1619.1</v>
      </c>
      <c r="AH35" s="101">
        <f>AF35*AG35</f>
        <v>4857.2999999999993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/>
      <c r="O36" s="100">
        <v>10.5</v>
      </c>
      <c r="P36" s="101"/>
      <c r="Q36" s="98"/>
      <c r="R36" s="100">
        <v>10.5</v>
      </c>
      <c r="S36" s="101"/>
      <c r="T36" s="98">
        <v>1</v>
      </c>
      <c r="U36" s="100">
        <v>10.5</v>
      </c>
      <c r="V36" s="101">
        <f>T36*U36</f>
        <v>10.5</v>
      </c>
      <c r="W36" s="98">
        <v>2</v>
      </c>
      <c r="X36" s="100">
        <v>10.5</v>
      </c>
      <c r="Y36" s="101">
        <f>W36*X36</f>
        <v>21</v>
      </c>
      <c r="Z36" s="98">
        <v>2</v>
      </c>
      <c r="AA36" s="100">
        <v>10.5</v>
      </c>
      <c r="AB36" s="101">
        <f>Z36*AA36</f>
        <v>21</v>
      </c>
      <c r="AC36" s="98">
        <v>2</v>
      </c>
      <c r="AD36" s="100">
        <v>10.5</v>
      </c>
      <c r="AE36" s="101">
        <f>AC36*AD36</f>
        <v>21</v>
      </c>
      <c r="AF36" s="98"/>
      <c r="AG36" s="100">
        <v>10.5</v>
      </c>
      <c r="AH36" s="101"/>
      <c r="AI36" s="98">
        <v>2</v>
      </c>
      <c r="AJ36" s="100">
        <v>10.5</v>
      </c>
      <c r="AK36" s="101">
        <f>AI36*AJ36</f>
        <v>21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>
        <v>1</v>
      </c>
      <c r="O37" s="100">
        <v>21</v>
      </c>
      <c r="P37" s="101">
        <f>N37*O37</f>
        <v>21</v>
      </c>
      <c r="Q37" s="98"/>
      <c r="R37" s="100">
        <v>21</v>
      </c>
      <c r="S37" s="101"/>
      <c r="T37" s="98"/>
      <c r="U37" s="100">
        <v>21</v>
      </c>
      <c r="V37" s="101"/>
      <c r="W37" s="98"/>
      <c r="X37" s="100">
        <v>21</v>
      </c>
      <c r="Y37" s="101"/>
      <c r="Z37" s="98">
        <v>1</v>
      </c>
      <c r="AA37" s="100">
        <v>21</v>
      </c>
      <c r="AB37" s="101">
        <f>Z37*AA37</f>
        <v>21</v>
      </c>
      <c r="AC37" s="98">
        <v>4</v>
      </c>
      <c r="AD37" s="100">
        <v>21</v>
      </c>
      <c r="AE37" s="101">
        <f>AC37*AD37</f>
        <v>84</v>
      </c>
      <c r="AF37" s="98"/>
      <c r="AG37" s="100">
        <v>21</v>
      </c>
      <c r="AH37" s="101"/>
      <c r="AI37" s="98">
        <v>2</v>
      </c>
      <c r="AJ37" s="100">
        <v>21</v>
      </c>
      <c r="AK37" s="101">
        <f>AI37*AJ37</f>
        <v>42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>
        <v>1</v>
      </c>
      <c r="X41" s="100">
        <f>+Costos!G55</f>
        <v>345.79999999999995</v>
      </c>
      <c r="Y41" s="101">
        <f t="shared" si="9"/>
        <v>345.79999999999995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>
        <v>1</v>
      </c>
      <c r="AA50" s="100">
        <f>+Costos!G87</f>
        <v>752.55882333333329</v>
      </c>
      <c r="AB50" s="101">
        <f t="shared" si="10"/>
        <v>752.55882333333329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>
        <v>2</v>
      </c>
      <c r="F51" s="100">
        <f>+Costos!G97</f>
        <v>801.55882333333329</v>
      </c>
      <c r="G51" s="101">
        <f t="shared" si="3"/>
        <v>1603.1176466666666</v>
      </c>
      <c r="H51" s="98">
        <v>6</v>
      </c>
      <c r="I51" s="100">
        <f>+Costos!G97</f>
        <v>801.55882333333329</v>
      </c>
      <c r="J51" s="101">
        <f t="shared" si="4"/>
        <v>4809.3529399999998</v>
      </c>
      <c r="K51" s="98">
        <v>6</v>
      </c>
      <c r="L51" s="100">
        <f>+Costos!G97</f>
        <v>801.55882333333329</v>
      </c>
      <c r="M51" s="101">
        <f t="shared" si="5"/>
        <v>4809.3529399999998</v>
      </c>
      <c r="N51" s="98">
        <v>7</v>
      </c>
      <c r="O51" s="100">
        <f>+Costos!G97</f>
        <v>801.55882333333329</v>
      </c>
      <c r="P51" s="101">
        <f t="shared" si="6"/>
        <v>5610.9117633333335</v>
      </c>
      <c r="Q51" s="98">
        <v>9</v>
      </c>
      <c r="R51" s="100">
        <f>+Costos!G97</f>
        <v>801.55882333333329</v>
      </c>
      <c r="S51" s="101">
        <f t="shared" si="7"/>
        <v>7214.0294099999992</v>
      </c>
      <c r="T51" s="98">
        <v>7</v>
      </c>
      <c r="U51" s="100">
        <f>+Costos!G97</f>
        <v>801.55882333333329</v>
      </c>
      <c r="V51" s="101">
        <f t="shared" si="8"/>
        <v>5610.9117633333335</v>
      </c>
      <c r="W51" s="98">
        <v>43</v>
      </c>
      <c r="X51" s="100">
        <f>+Costos!G97</f>
        <v>801.55882333333329</v>
      </c>
      <c r="Y51" s="101">
        <f t="shared" si="9"/>
        <v>34467.029403333334</v>
      </c>
      <c r="Z51" s="98">
        <v>24</v>
      </c>
      <c r="AA51" s="100">
        <f>+Costos!G97</f>
        <v>801.55882333333329</v>
      </c>
      <c r="AB51" s="101">
        <f t="shared" si="10"/>
        <v>19237.411759999999</v>
      </c>
      <c r="AC51" s="98">
        <v>13</v>
      </c>
      <c r="AD51" s="100">
        <f>+Costos!G97</f>
        <v>801.55882333333329</v>
      </c>
      <c r="AE51" s="101">
        <f t="shared" si="11"/>
        <v>10420.264703333332</v>
      </c>
      <c r="AF51" s="98">
        <v>7</v>
      </c>
      <c r="AG51" s="100">
        <f>+Costos!G97</f>
        <v>801.55882333333329</v>
      </c>
      <c r="AH51" s="101">
        <f t="shared" si="12"/>
        <v>5610.9117633333335</v>
      </c>
      <c r="AI51" s="98">
        <v>1</v>
      </c>
      <c r="AJ51" s="100">
        <f>+Costos!G97</f>
        <v>801.55882333333329</v>
      </c>
      <c r="AK51" s="101">
        <f t="shared" si="13"/>
        <v>801.55882333333329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>
        <v>8</v>
      </c>
      <c r="O52" s="100">
        <f>+Costos!G108</f>
        <v>935.51217666666662</v>
      </c>
      <c r="P52" s="101">
        <f t="shared" si="6"/>
        <v>7484.097413333333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>
        <v>3</v>
      </c>
      <c r="O53" s="100">
        <f>+Costos!G119</f>
        <v>303.67823499999997</v>
      </c>
      <c r="P53" s="101">
        <f t="shared" si="6"/>
        <v>911.03470499999992</v>
      </c>
      <c r="Q53" s="98">
        <v>1</v>
      </c>
      <c r="R53" s="100">
        <f>+Costos!G119</f>
        <v>303.67823499999997</v>
      </c>
      <c r="S53" s="101">
        <f t="shared" si="7"/>
        <v>303.67823499999997</v>
      </c>
      <c r="T53" s="98">
        <v>3</v>
      </c>
      <c r="U53" s="100">
        <f>+Costos!G119</f>
        <v>303.67823499999997</v>
      </c>
      <c r="V53" s="101">
        <f t="shared" si="8"/>
        <v>911.03470499999992</v>
      </c>
      <c r="W53" s="98">
        <v>8</v>
      </c>
      <c r="X53" s="100">
        <f>+Costos!G119</f>
        <v>303.67823499999997</v>
      </c>
      <c r="Y53" s="101">
        <f t="shared" si="9"/>
        <v>2429.4258799999998</v>
      </c>
      <c r="Z53" s="98">
        <v>3</v>
      </c>
      <c r="AA53" s="100">
        <f>+Costos!G119</f>
        <v>303.67823499999997</v>
      </c>
      <c r="AB53" s="101">
        <f t="shared" si="10"/>
        <v>911.03470499999992</v>
      </c>
      <c r="AC53" s="98">
        <v>3</v>
      </c>
      <c r="AD53" s="100">
        <f>+Costos!G119</f>
        <v>303.67823499999997</v>
      </c>
      <c r="AE53" s="101">
        <f t="shared" si="11"/>
        <v>911.03470499999992</v>
      </c>
      <c r="AF53" s="98">
        <v>2</v>
      </c>
      <c r="AG53" s="100">
        <f>+Costos!G119</f>
        <v>303.67823499999997</v>
      </c>
      <c r="AH53" s="101">
        <f t="shared" si="12"/>
        <v>607.35646999999994</v>
      </c>
      <c r="AI53" s="98">
        <v>1</v>
      </c>
      <c r="AJ53" s="100">
        <f>+Costos!G119</f>
        <v>303.67823499999997</v>
      </c>
      <c r="AK53" s="101">
        <f t="shared" si="13"/>
        <v>303.67823499999997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>
        <v>1</v>
      </c>
      <c r="U54" s="100">
        <f>+Costos!G120</f>
        <v>607.35646999999994</v>
      </c>
      <c r="V54" s="101">
        <f t="shared" si="8"/>
        <v>607.35646999999994</v>
      </c>
      <c r="W54" s="98">
        <v>1</v>
      </c>
      <c r="X54" s="100">
        <f>+Costos!G120</f>
        <v>607.35646999999994</v>
      </c>
      <c r="Y54" s="101">
        <f t="shared" si="9"/>
        <v>607.35646999999994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>
        <v>1</v>
      </c>
      <c r="AG55" s="100">
        <f>+Costos!G122</f>
        <v>3036.7823499999995</v>
      </c>
      <c r="AH55" s="101">
        <f t="shared" si="12"/>
        <v>3036.7823499999995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>
        <v>1</v>
      </c>
      <c r="R56" s="100">
        <f>+Costos!G127</f>
        <v>5928.2688429999998</v>
      </c>
      <c r="S56" s="101">
        <f t="shared" si="7"/>
        <v>5928.2688429999998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>
        <v>1</v>
      </c>
      <c r="O57" s="100">
        <f>+Costos!G136</f>
        <v>158.13566299999999</v>
      </c>
      <c r="P57" s="101">
        <f t="shared" si="6"/>
        <v>158.13566299999999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>
        <v>1</v>
      </c>
      <c r="AA57" s="100">
        <f>+Costos!G136</f>
        <v>158.13566299999999</v>
      </c>
      <c r="AB57" s="101">
        <f t="shared" si="10"/>
        <v>158.13566299999999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>
        <v>1</v>
      </c>
      <c r="I60" s="100">
        <f>+Costos!G149</f>
        <v>17702.546131199997</v>
      </c>
      <c r="J60" s="101">
        <f t="shared" si="4"/>
        <v>17702.546131199997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>
        <v>1</v>
      </c>
      <c r="U60" s="100">
        <f>+Costos!G149</f>
        <v>17702.546131199997</v>
      </c>
      <c r="V60" s="101">
        <f t="shared" si="8"/>
        <v>17702.546131199997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>
        <v>1</v>
      </c>
      <c r="AD60" s="100">
        <f>+Costos!G149</f>
        <v>17702.546131199997</v>
      </c>
      <c r="AE60" s="101">
        <f t="shared" si="11"/>
        <v>17702.546131199997</v>
      </c>
      <c r="AF60" s="98">
        <v>1</v>
      </c>
      <c r="AG60" s="100">
        <f>+Costos!G149</f>
        <v>17702.546131199997</v>
      </c>
      <c r="AH60" s="101">
        <f t="shared" si="12"/>
        <v>17702.546131199997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>
        <v>1</v>
      </c>
      <c r="AA61" s="100">
        <f>+Costos!G156</f>
        <v>9269.4</v>
      </c>
      <c r="AB61" s="101">
        <f t="shared" si="10"/>
        <v>9269.4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>
        <v>1</v>
      </c>
      <c r="O65" s="100">
        <f>+Costos!G171</f>
        <v>16152.671080000002</v>
      </c>
      <c r="P65" s="101">
        <f t="shared" si="6"/>
        <v>16152.671080000002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>
        <v>1</v>
      </c>
      <c r="AJ65" s="100">
        <f>+Costos!G171</f>
        <v>16152.671080000002</v>
      </c>
      <c r="AK65" s="101">
        <f t="shared" si="13"/>
        <v>16152.671080000002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>
        <v>1</v>
      </c>
      <c r="R68" s="100">
        <f>+Costos!G193</f>
        <v>2063.6541099999999</v>
      </c>
      <c r="S68" s="101">
        <f t="shared" si="7"/>
        <v>2063.6541099999999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1603.1176466666666</v>
      </c>
      <c r="H73" s="92"/>
      <c r="I73" s="93"/>
      <c r="J73" s="99">
        <f>SUM(J35:J72)</f>
        <v>22511.899071199998</v>
      </c>
      <c r="K73" s="92"/>
      <c r="L73" s="93"/>
      <c r="M73" s="99">
        <f>SUM(M35:M72)</f>
        <v>11285.752939999998</v>
      </c>
      <c r="N73" s="92"/>
      <c r="O73" s="93"/>
      <c r="P73" s="99">
        <f>SUM(P35:P72)</f>
        <v>30337.850624666666</v>
      </c>
      <c r="Q73" s="92"/>
      <c r="R73" s="93"/>
      <c r="S73" s="99">
        <f>SUM(S35:S72)</f>
        <v>15509.630598</v>
      </c>
      <c r="T73" s="92"/>
      <c r="U73" s="93"/>
      <c r="V73" s="99">
        <f>SUM(V35:V72)</f>
        <v>24842.349069533331</v>
      </c>
      <c r="W73" s="92"/>
      <c r="X73" s="93"/>
      <c r="Y73" s="99">
        <f>SUM(Y35:Y72)</f>
        <v>37870.611753333338</v>
      </c>
      <c r="Z73" s="92"/>
      <c r="AA73" s="93"/>
      <c r="AB73" s="99">
        <f>SUM(AB35:AB72)</f>
        <v>30370.540951333329</v>
      </c>
      <c r="AC73" s="92"/>
      <c r="AD73" s="93"/>
      <c r="AE73" s="99">
        <f>SUM(AE35:AE72)</f>
        <v>29138.845539533329</v>
      </c>
      <c r="AF73" s="92"/>
      <c r="AG73" s="93"/>
      <c r="AH73" s="99">
        <f>SUM(AH35:AH72)</f>
        <v>31814.89671453333</v>
      </c>
      <c r="AI73" s="92"/>
      <c r="AJ73" s="93"/>
      <c r="AK73" s="99">
        <f>SUM(AK35:AK72)</f>
        <v>17320.908138333336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>
        <v>1</v>
      </c>
      <c r="O79" s="102">
        <f>+Costos!K16</f>
        <v>4053.8160000000003</v>
      </c>
      <c r="P79" s="104">
        <f>N79*O79</f>
        <v>4053.8160000000003</v>
      </c>
      <c r="Q79" s="103">
        <v>1</v>
      </c>
      <c r="R79" s="102">
        <f>+Costos!K16</f>
        <v>4053.8160000000003</v>
      </c>
      <c r="S79" s="104">
        <f>Q79*R79</f>
        <v>4053.8160000000003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>
        <v>1</v>
      </c>
      <c r="AA79" s="102">
        <f>+Costos!K16</f>
        <v>4053.8160000000003</v>
      </c>
      <c r="AB79" s="104">
        <f>Z79*AA79</f>
        <v>4053.8160000000003</v>
      </c>
      <c r="AC79" s="103">
        <v>1</v>
      </c>
      <c r="AD79" s="102">
        <f>+Costos!K16</f>
        <v>4053.8160000000003</v>
      </c>
      <c r="AE79" s="104">
        <f>AC79*AD79</f>
        <v>4053.8160000000003</v>
      </c>
      <c r="AF79" s="103"/>
      <c r="AG79" s="102">
        <f>+Costos!K16</f>
        <v>4053.8160000000003</v>
      </c>
      <c r="AH79" s="104">
        <f>AF79*AG79</f>
        <v>0</v>
      </c>
      <c r="AI79" s="103">
        <v>1</v>
      </c>
      <c r="AJ79" s="102">
        <f>+Costos!K16</f>
        <v>4053.8160000000003</v>
      </c>
      <c r="AK79" s="104">
        <f>AI79*AJ79</f>
        <v>4053.8160000000003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>
        <v>1</v>
      </c>
      <c r="U80" s="102">
        <f>+Costos!K17</f>
        <v>11447.800000000001</v>
      </c>
      <c r="V80" s="104">
        <f>T80*U80</f>
        <v>11447.800000000001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4053.8160000000003</v>
      </c>
      <c r="Q81" s="265"/>
      <c r="R81" s="266"/>
      <c r="S81" s="99">
        <f>SUM(S78:S80)</f>
        <v>4053.8160000000003</v>
      </c>
      <c r="T81" s="265"/>
      <c r="U81" s="266"/>
      <c r="V81" s="99">
        <f>SUM(V78:V80)</f>
        <v>11447.800000000001</v>
      </c>
      <c r="W81" s="265"/>
      <c r="X81" s="266"/>
      <c r="Y81" s="99">
        <f>SUM(Y78:Y80)</f>
        <v>0</v>
      </c>
      <c r="Z81" s="265"/>
      <c r="AA81" s="266"/>
      <c r="AB81" s="99">
        <f>SUM(AB78:AB80)</f>
        <v>4053.8160000000003</v>
      </c>
      <c r="AC81" s="265"/>
      <c r="AD81" s="266"/>
      <c r="AE81" s="99">
        <f>SUM(AE78:AE80)</f>
        <v>4053.8160000000003</v>
      </c>
      <c r="AF81" s="265"/>
      <c r="AG81" s="266"/>
      <c r="AH81" s="99">
        <f>SUM(AH78:AH80)</f>
        <v>0</v>
      </c>
      <c r="AI81" s="265"/>
      <c r="AJ81" s="266"/>
      <c r="AK81" s="99">
        <f>SUM(AK78:AK80)</f>
        <v>4053.8160000000003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>
        <v>5</v>
      </c>
      <c r="F89" s="102">
        <f>+Costos!K9</f>
        <v>570</v>
      </c>
      <c r="G89" s="104">
        <f>E89*F89</f>
        <v>2850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>
        <v>5</v>
      </c>
      <c r="R89" s="102">
        <f>+Costos!K9</f>
        <v>570</v>
      </c>
      <c r="S89" s="104">
        <f>Q89*R89</f>
        <v>2850</v>
      </c>
      <c r="T89" s="103"/>
      <c r="U89" s="102">
        <f>+Costos!K9</f>
        <v>570</v>
      </c>
      <c r="V89" s="104">
        <f>T89*U89</f>
        <v>0</v>
      </c>
      <c r="W89" s="103">
        <v>10</v>
      </c>
      <c r="X89" s="102">
        <f>+Costos!K9</f>
        <v>570</v>
      </c>
      <c r="Y89" s="104">
        <f>W89*X89</f>
        <v>5700</v>
      </c>
      <c r="Z89" s="103"/>
      <c r="AA89" s="102">
        <f>+Costos!K9</f>
        <v>570</v>
      </c>
      <c r="AB89" s="104">
        <f>Z89*AA89</f>
        <v>0</v>
      </c>
      <c r="AC89" s="103">
        <v>5</v>
      </c>
      <c r="AD89" s="102">
        <f>+Costos!K9</f>
        <v>570</v>
      </c>
      <c r="AE89" s="104">
        <f>AC89*AD89</f>
        <v>2850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2850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2850</v>
      </c>
      <c r="T93" s="92"/>
      <c r="U93" s="93"/>
      <c r="V93" s="99">
        <f>SUM(V89:V92)</f>
        <v>0</v>
      </c>
      <c r="W93" s="92"/>
      <c r="X93" s="93"/>
      <c r="Y93" s="99">
        <f>SUM(Y89:Y92)</f>
        <v>5700</v>
      </c>
      <c r="Z93" s="92"/>
      <c r="AA93" s="93"/>
      <c r="AB93" s="99">
        <f>SUM(AB89:AB92)</f>
        <v>0</v>
      </c>
      <c r="AC93" s="92"/>
      <c r="AD93" s="93"/>
      <c r="AE93" s="99">
        <f>SUM(AE89:AE92)</f>
        <v>2850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E1" activePane="topRight" state="frozen"/>
      <selection pane="topRight" activeCell="M9" sqref="M9"/>
    </sheetView>
  </sheetViews>
  <sheetFormatPr baseColWidth="10" defaultRowHeight="15"/>
  <cols>
    <col min="1" max="1" width="34.140625" customWidth="1"/>
    <col min="2" max="2" width="11.7109375" customWidth="1"/>
    <col min="5" max="5" width="13.7109375" bestFit="1" customWidth="1"/>
    <col min="7" max="8" width="12.7109375" bestFit="1" customWidth="1"/>
    <col min="9" max="9" width="13" bestFit="1" customWidth="1"/>
    <col min="10" max="10" width="13.7109375" bestFit="1" customWidth="1"/>
    <col min="11" max="11" width="15.28515625" bestFit="1" customWidth="1"/>
    <col min="13" max="13" width="15.28515625" bestFit="1" customWidth="1"/>
    <col min="15" max="15" width="15.28515625" bestFit="1" customWidth="1"/>
    <col min="17" max="17" width="12.7109375" bestFit="1" customWidth="1"/>
    <col min="22" max="23" width="12.7109375" bestFit="1" customWidth="1"/>
    <col min="25" max="26" width="12.7109375" bestFit="1" customWidth="1"/>
    <col min="29" max="29" width="12.7109375" bestFit="1" customWidth="1"/>
    <col min="38" max="38" width="12.7109375" bestFit="1" customWidth="1"/>
  </cols>
  <sheetData>
    <row r="1" spans="1:15" ht="33.75">
      <c r="A1" s="79" t="s">
        <v>288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395</v>
      </c>
      <c r="B6" s="19" t="s">
        <v>317</v>
      </c>
      <c r="C6" s="215"/>
      <c r="D6" s="215"/>
      <c r="E6" s="215">
        <v>79420</v>
      </c>
      <c r="F6" s="215"/>
      <c r="G6" s="215"/>
      <c r="H6" s="215"/>
      <c r="I6" s="215"/>
      <c r="J6" s="215"/>
      <c r="K6" s="215"/>
      <c r="L6" s="215"/>
      <c r="M6" s="215"/>
      <c r="N6" s="215"/>
    </row>
    <row r="7" spans="1:15">
      <c r="A7" s="238" t="s">
        <v>409</v>
      </c>
      <c r="B7" s="4"/>
      <c r="C7" s="216"/>
      <c r="D7" s="216"/>
      <c r="E7" s="216"/>
      <c r="F7" s="216"/>
      <c r="G7" s="216">
        <v>6169.68</v>
      </c>
      <c r="H7" s="239"/>
      <c r="I7" s="216"/>
      <c r="J7" s="216"/>
      <c r="K7" s="216"/>
      <c r="L7" s="216"/>
      <c r="M7" s="216"/>
      <c r="N7" s="216"/>
      <c r="O7" s="66">
        <f t="shared" ref="O7:O16" si="0">SUM(C7:N7)</f>
        <v>6169.68</v>
      </c>
    </row>
    <row r="8" spans="1:15">
      <c r="A8" s="4" t="s">
        <v>445</v>
      </c>
      <c r="B8" s="4" t="s">
        <v>425</v>
      </c>
      <c r="C8" s="216"/>
      <c r="D8" s="216"/>
      <c r="E8" s="216"/>
      <c r="F8" s="216"/>
      <c r="G8" s="216"/>
      <c r="H8" s="216"/>
      <c r="I8" s="216"/>
      <c r="J8" s="216"/>
      <c r="K8" s="216">
        <v>121000</v>
      </c>
      <c r="L8" s="216"/>
      <c r="M8" s="216"/>
      <c r="N8" s="216"/>
      <c r="O8" s="66"/>
    </row>
    <row r="9" spans="1:15">
      <c r="A9" s="4" t="s">
        <v>345</v>
      </c>
      <c r="B9" s="4" t="s">
        <v>191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>
        <v>130000</v>
      </c>
      <c r="N9" s="216"/>
      <c r="O9" s="66">
        <f t="shared" si="0"/>
        <v>130000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240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79420</v>
      </c>
      <c r="F17" s="65">
        <f t="shared" si="1"/>
        <v>0</v>
      </c>
      <c r="G17" s="65">
        <f t="shared" si="1"/>
        <v>6169.68</v>
      </c>
      <c r="H17" s="65">
        <f>SUM(H6:H15)</f>
        <v>0</v>
      </c>
      <c r="I17" s="65">
        <f>SUM(I6:I15)</f>
        <v>0</v>
      </c>
      <c r="J17" s="65">
        <f>SUM(J6:J15)</f>
        <v>0</v>
      </c>
      <c r="K17" s="65">
        <f t="shared" si="1"/>
        <v>121000</v>
      </c>
      <c r="L17" s="65">
        <f t="shared" si="1"/>
        <v>0</v>
      </c>
      <c r="M17" s="65">
        <f t="shared" si="1"/>
        <v>130000</v>
      </c>
      <c r="N17" s="65">
        <f t="shared" si="1"/>
        <v>0</v>
      </c>
      <c r="O17" s="65">
        <f t="shared" si="1"/>
        <v>136169.68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7</v>
      </c>
      <c r="G25" s="90">
        <f>+Costos!K20</f>
        <v>22.190999999999999</v>
      </c>
      <c r="H25" s="91">
        <f>B25*F25*G25</f>
        <v>9320.2199999999993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>
        <v>4</v>
      </c>
      <c r="P25" s="90">
        <f>+Costos!K20</f>
        <v>22.190999999999999</v>
      </c>
      <c r="Q25" s="91">
        <f>B25*O25*P25</f>
        <v>5325.84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>
        <v>5</v>
      </c>
      <c r="Y25" s="90">
        <f>+Costos!K20</f>
        <v>22.190999999999999</v>
      </c>
      <c r="Z25" s="91">
        <f>B25*X25*Y25</f>
        <v>6657.2999999999993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>
        <v>2</v>
      </c>
      <c r="AK25" s="90">
        <f>+Costos!K20</f>
        <v>22.190999999999999</v>
      </c>
      <c r="AL25" s="91">
        <f>B25*AJ25*AK25</f>
        <v>2662.92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13</v>
      </c>
      <c r="G26" s="90">
        <f>+Costos!K21</f>
        <v>11.549200000000001</v>
      </c>
      <c r="H26" s="91">
        <f>B26*F26*G26</f>
        <v>14413.401600000001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>
        <v>16</v>
      </c>
      <c r="P26" s="90">
        <f>+Costos!K21</f>
        <v>11.549200000000001</v>
      </c>
      <c r="Q26" s="91">
        <f>B26*O26*P26</f>
        <v>17739.571200000002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>
        <v>8</v>
      </c>
      <c r="Y26" s="90">
        <f>+Costos!K21</f>
        <v>11.549200000000001</v>
      </c>
      <c r="Z26" s="91">
        <f>B26*X26*Y26</f>
        <v>8869.7856000000011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>
        <v>4</v>
      </c>
      <c r="AK26" s="90">
        <f>+Costos!K21</f>
        <v>11.549200000000001</v>
      </c>
      <c r="AL26" s="91">
        <f>B26*AJ26*AK26</f>
        <v>4434.8928000000005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3</v>
      </c>
      <c r="G27" s="90">
        <f>+Costos!K22</f>
        <v>13.337999999999999</v>
      </c>
      <c r="H27" s="91">
        <f>B27*F27*G27</f>
        <v>3841.3439999999996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>
        <v>4</v>
      </c>
      <c r="P27" s="90">
        <f>+Costos!K22</f>
        <v>13.337999999999999</v>
      </c>
      <c r="Q27" s="91">
        <f>B27*O27*P27</f>
        <v>5121.7919999999995</v>
      </c>
      <c r="R27" s="83"/>
      <c r="S27" s="90">
        <f>+Costos!K22</f>
        <v>13.337999999999999</v>
      </c>
      <c r="T27" s="91">
        <f>B27*R27*S27</f>
        <v>0</v>
      </c>
      <c r="U27" s="83">
        <v>10</v>
      </c>
      <c r="V27" s="90">
        <f>+Costos!K22</f>
        <v>13.337999999999999</v>
      </c>
      <c r="W27" s="91">
        <f>B27*U27*V27</f>
        <v>12804.48</v>
      </c>
      <c r="X27" s="83">
        <v>12</v>
      </c>
      <c r="Y27" s="90">
        <f>+Costos!K22</f>
        <v>13.337999999999999</v>
      </c>
      <c r="Z27" s="91">
        <f>B27*X27*Y27</f>
        <v>15365.375999999998</v>
      </c>
      <c r="AA27" s="83">
        <v>12</v>
      </c>
      <c r="AB27" s="90">
        <f>+Costos!K22</f>
        <v>13.337999999999999</v>
      </c>
      <c r="AC27" s="91">
        <f>B27*AA27*AB27</f>
        <v>15365.375999999998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>
        <v>12</v>
      </c>
      <c r="AK27" s="90">
        <f>+Costos!K22</f>
        <v>13.337999999999999</v>
      </c>
      <c r="AL27" s="91">
        <f>B27*AJ27*AK27</f>
        <v>15365.375999999998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27574.9656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28187.203200000004</v>
      </c>
      <c r="R28" s="268"/>
      <c r="S28" s="94"/>
      <c r="T28" s="99">
        <f>SUM(T25:T27)</f>
        <v>0</v>
      </c>
      <c r="U28" s="268"/>
      <c r="V28" s="94"/>
      <c r="W28" s="99">
        <f>SUM(W25:W27)</f>
        <v>12804.48</v>
      </c>
      <c r="X28" s="268"/>
      <c r="Y28" s="94"/>
      <c r="Z28" s="99">
        <f>SUM(Z25:Z27)</f>
        <v>30892.461599999999</v>
      </c>
      <c r="AA28" s="268"/>
      <c r="AB28" s="94"/>
      <c r="AC28" s="99">
        <f>SUM(AC25:AC27)</f>
        <v>15365.375999999998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22463.1888</v>
      </c>
    </row>
    <row r="29" spans="1:38" ht="15" customHeight="1"/>
    <row r="30" spans="1:38" ht="16.5" customHeight="1"/>
    <row r="31" spans="1:38" ht="24" thickBot="1">
      <c r="A31" s="45" t="s">
        <v>258</v>
      </c>
      <c r="D31" s="106"/>
      <c r="E31" s="106"/>
      <c r="F31" s="106"/>
      <c r="G31" s="106"/>
      <c r="H31" s="106"/>
      <c r="I31" s="106"/>
      <c r="J31" s="106"/>
      <c r="K31" s="106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2</v>
      </c>
      <c r="I36" s="100">
        <f>+Costos!G215</f>
        <v>10.5</v>
      </c>
      <c r="J36" s="101">
        <f>I36*H36</f>
        <v>21</v>
      </c>
      <c r="K36" s="98">
        <v>2</v>
      </c>
      <c r="L36" s="100">
        <v>10.5</v>
      </c>
      <c r="M36" s="101">
        <f>K36*L36</f>
        <v>21</v>
      </c>
      <c r="N36" s="98">
        <v>2</v>
      </c>
      <c r="O36" s="100">
        <v>10.5</v>
      </c>
      <c r="P36" s="101">
        <f>N36*O36</f>
        <v>21</v>
      </c>
      <c r="Q36" s="98"/>
      <c r="R36" s="100"/>
      <c r="S36" s="101"/>
      <c r="T36" s="98"/>
      <c r="U36" s="100">
        <v>10.5021</v>
      </c>
      <c r="V36" s="101"/>
      <c r="W36" s="98">
        <v>3</v>
      </c>
      <c r="X36" s="100">
        <v>10.5</v>
      </c>
      <c r="Y36" s="101">
        <f>W36*X36</f>
        <v>31.5</v>
      </c>
      <c r="Z36" s="98">
        <v>1</v>
      </c>
      <c r="AA36" s="100">
        <v>10.5</v>
      </c>
      <c r="AB36" s="101">
        <f>Z36*AA36</f>
        <v>10.5</v>
      </c>
      <c r="AC36" s="98"/>
      <c r="AD36" s="100"/>
      <c r="AE36" s="101"/>
      <c r="AF36" s="98"/>
      <c r="AG36" s="100"/>
      <c r="AH36" s="101"/>
      <c r="AI36" s="98">
        <v>4</v>
      </c>
      <c r="AJ36" s="100">
        <v>10.5</v>
      </c>
      <c r="AK36" s="101">
        <f>AI36*AJ36</f>
        <v>42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>
        <v>1</v>
      </c>
      <c r="L37" s="100">
        <v>21</v>
      </c>
      <c r="M37" s="101">
        <f>K37*L37</f>
        <v>21</v>
      </c>
      <c r="N37" s="98"/>
      <c r="O37" s="100">
        <v>21</v>
      </c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/>
      <c r="AE37" s="101"/>
      <c r="AF37" s="98"/>
      <c r="AG37" s="100"/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>
        <v>5</v>
      </c>
      <c r="U38" s="100">
        <f>+Costos!G40</f>
        <v>20</v>
      </c>
      <c r="V38" s="101">
        <f t="shared" ref="V38:V72" si="8">T38*U38</f>
        <v>100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>
        <v>4</v>
      </c>
      <c r="AJ38" s="100">
        <f>+Costos!G40</f>
        <v>20</v>
      </c>
      <c r="AK38" s="101">
        <f t="shared" ref="AK38:AK72" si="13">AI38*AJ38</f>
        <v>80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>
        <v>1</v>
      </c>
      <c r="AJ41" s="100">
        <f>+Costos!G55</f>
        <v>345.79999999999995</v>
      </c>
      <c r="AK41" s="101">
        <f t="shared" si="13"/>
        <v>345.79999999999995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>
        <v>1</v>
      </c>
      <c r="I42" s="100">
        <f>+Costos!G59</f>
        <v>472.49999999999994</v>
      </c>
      <c r="J42" s="101">
        <f t="shared" si="4"/>
        <v>472.49999999999994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>
        <v>1</v>
      </c>
      <c r="U46" s="100">
        <f>+Costos!G70</f>
        <v>2707.2878000000001</v>
      </c>
      <c r="V46" s="101">
        <f t="shared" si="8"/>
        <v>2707.2878000000001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>
        <v>1</v>
      </c>
      <c r="C47" s="100">
        <f>+Costos!G78</f>
        <v>1341.5955874999997</v>
      </c>
      <c r="D47" s="101">
        <f t="shared" si="2"/>
        <v>1341.5955874999997</v>
      </c>
      <c r="E47" s="98">
        <v>1</v>
      </c>
      <c r="F47" s="100">
        <f>+Costos!G78</f>
        <v>1341.5955874999997</v>
      </c>
      <c r="G47" s="101">
        <f t="shared" si="3"/>
        <v>1341.5955874999997</v>
      </c>
      <c r="H47" s="98"/>
      <c r="I47" s="100">
        <f>+Costos!G78</f>
        <v>1341.5955874999997</v>
      </c>
      <c r="J47" s="101">
        <f t="shared" si="4"/>
        <v>0</v>
      </c>
      <c r="K47" s="98">
        <v>1</v>
      </c>
      <c r="L47" s="100">
        <f>+Costos!G78</f>
        <v>1341.5955874999997</v>
      </c>
      <c r="M47" s="101">
        <f t="shared" si="5"/>
        <v>1341.5955874999997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>
        <v>1</v>
      </c>
      <c r="U47" s="100">
        <f>+Costos!G78</f>
        <v>1341.5955874999997</v>
      </c>
      <c r="V47" s="101">
        <f t="shared" si="8"/>
        <v>1341.5955874999997</v>
      </c>
      <c r="W47" s="98"/>
      <c r="X47" s="100">
        <f>+Costos!G78</f>
        <v>1341.5955874999997</v>
      </c>
      <c r="Y47" s="101">
        <f t="shared" si="9"/>
        <v>0</v>
      </c>
      <c r="Z47" s="98">
        <v>3</v>
      </c>
      <c r="AA47" s="100">
        <f>+Costos!G78</f>
        <v>1341.5955874999997</v>
      </c>
      <c r="AB47" s="101">
        <f t="shared" si="10"/>
        <v>4024.786762499999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>
        <v>4</v>
      </c>
      <c r="AJ47" s="100">
        <f>+Costos!G78</f>
        <v>1341.5955874999997</v>
      </c>
      <c r="AK47" s="101">
        <f t="shared" si="13"/>
        <v>5366.382349999999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>
        <v>1</v>
      </c>
      <c r="F48" s="100">
        <f>+Costos!G79</f>
        <v>2683.1911749999995</v>
      </c>
      <c r="G48" s="101">
        <f t="shared" si="3"/>
        <v>2683.1911749999995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>
        <v>1</v>
      </c>
      <c r="AJ48" s="100">
        <f>+Costos!G79</f>
        <v>2683.1911749999995</v>
      </c>
      <c r="AK48" s="101">
        <f t="shared" si="13"/>
        <v>2683.1911749999995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>
        <v>8</v>
      </c>
      <c r="X50" s="100">
        <f>+Costos!G87</f>
        <v>752.55882333333329</v>
      </c>
      <c r="Y50" s="101">
        <f t="shared" si="9"/>
        <v>6020.4705866666663</v>
      </c>
      <c r="Z50" s="98">
        <v>1</v>
      </c>
      <c r="AA50" s="100">
        <f>+Costos!G87</f>
        <v>752.55882333333329</v>
      </c>
      <c r="AB50" s="101">
        <f t="shared" si="10"/>
        <v>752.55882333333329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>
        <v>2</v>
      </c>
      <c r="U51" s="100">
        <f>+Costos!G97</f>
        <v>801.55882333333329</v>
      </c>
      <c r="V51" s="101">
        <f t="shared" si="8"/>
        <v>1603.1176466666666</v>
      </c>
      <c r="W51" s="98">
        <v>4</v>
      </c>
      <c r="X51" s="100">
        <f>+Costos!G97</f>
        <v>801.55882333333329</v>
      </c>
      <c r="Y51" s="101">
        <f t="shared" si="9"/>
        <v>3206.2352933333332</v>
      </c>
      <c r="Z51" s="98">
        <v>2</v>
      </c>
      <c r="AA51" s="100">
        <f>+Costos!G97</f>
        <v>801.55882333333329</v>
      </c>
      <c r="AB51" s="101">
        <f t="shared" si="10"/>
        <v>1603.1176466666666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>
        <v>3</v>
      </c>
      <c r="L52" s="100">
        <f>+Costos!G108</f>
        <v>935.51217666666662</v>
      </c>
      <c r="M52" s="101">
        <f t="shared" si="5"/>
        <v>2806.5365299999999</v>
      </c>
      <c r="N52" s="98">
        <v>5</v>
      </c>
      <c r="O52" s="100">
        <f>+Costos!G108</f>
        <v>935.51217666666662</v>
      </c>
      <c r="P52" s="101">
        <f t="shared" si="6"/>
        <v>4677.5608833333335</v>
      </c>
      <c r="Q52" s="98">
        <v>1</v>
      </c>
      <c r="R52" s="100">
        <f>+Costos!G108</f>
        <v>935.51217666666662</v>
      </c>
      <c r="S52" s="101">
        <f t="shared" si="7"/>
        <v>935.51217666666662</v>
      </c>
      <c r="T52" s="98">
        <v>13</v>
      </c>
      <c r="U52" s="100">
        <f>+Costos!G108</f>
        <v>935.51217666666662</v>
      </c>
      <c r="V52" s="101">
        <f t="shared" si="8"/>
        <v>12161.658296666667</v>
      </c>
      <c r="W52" s="98">
        <v>10</v>
      </c>
      <c r="X52" s="100">
        <f>+Costos!G108</f>
        <v>935.51217666666662</v>
      </c>
      <c r="Y52" s="101">
        <f t="shared" si="9"/>
        <v>9355.1217666666671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>
        <v>1</v>
      </c>
      <c r="U53" s="100">
        <f>+Costos!G119</f>
        <v>303.67823499999997</v>
      </c>
      <c r="V53" s="101">
        <f t="shared" si="8"/>
        <v>303.67823499999997</v>
      </c>
      <c r="W53" s="98">
        <v>1</v>
      </c>
      <c r="X53" s="100">
        <f>+Costos!G119</f>
        <v>303.67823499999997</v>
      </c>
      <c r="Y53" s="101">
        <f t="shared" si="9"/>
        <v>303.67823499999997</v>
      </c>
      <c r="Z53" s="98">
        <v>3</v>
      </c>
      <c r="AA53" s="100">
        <f>+Costos!G119</f>
        <v>303.67823499999997</v>
      </c>
      <c r="AB53" s="101">
        <f t="shared" si="10"/>
        <v>911.03470499999992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>
        <v>2</v>
      </c>
      <c r="AJ54" s="100">
        <f>+Costos!G120</f>
        <v>607.35646999999994</v>
      </c>
      <c r="AK54" s="101">
        <f t="shared" si="13"/>
        <v>1214.7129399999999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>
        <v>1</v>
      </c>
      <c r="I57" s="100">
        <f>+Costos!G136</f>
        <v>158.13566299999999</v>
      </c>
      <c r="J57" s="101">
        <f t="shared" si="4"/>
        <v>158.13566299999999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>
        <v>1</v>
      </c>
      <c r="AA58" s="100">
        <f>+Costos!G141</f>
        <v>949.50909375000003</v>
      </c>
      <c r="AB58" s="101">
        <f t="shared" si="10"/>
        <v>949.50909375000003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>
        <v>1</v>
      </c>
      <c r="R69" s="100">
        <f>+Costos!G207</f>
        <v>4186.6523999999999</v>
      </c>
      <c r="S69" s="101">
        <f t="shared" si="7"/>
        <v>4186.6523999999999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>
        <v>1</v>
      </c>
      <c r="R71" s="100">
        <f>+Costos!G200</f>
        <v>532.41047999999989</v>
      </c>
      <c r="S71" s="101">
        <f t="shared" si="7"/>
        <v>532.41047999999989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1341.5955874999997</v>
      </c>
      <c r="E73" s="92"/>
      <c r="F73" s="93"/>
      <c r="G73" s="99">
        <f>SUM(G35:G72)</f>
        <v>22676.841987449996</v>
      </c>
      <c r="H73" s="92"/>
      <c r="I73" s="93"/>
      <c r="J73" s="99">
        <f>SUM(J35:J72)</f>
        <v>651.63566299999991</v>
      </c>
      <c r="K73" s="92"/>
      <c r="L73" s="93"/>
      <c r="M73" s="99">
        <f>SUM(M35:M72)</f>
        <v>4190.1321174999994</v>
      </c>
      <c r="N73" s="92"/>
      <c r="O73" s="93"/>
      <c r="P73" s="99">
        <f>SUM(P35:P72)</f>
        <v>4698.5608833333335</v>
      </c>
      <c r="Q73" s="92"/>
      <c r="R73" s="93"/>
      <c r="S73" s="99">
        <f>SUM(S35:S72)</f>
        <v>5654.5750566666657</v>
      </c>
      <c r="T73" s="92"/>
      <c r="U73" s="93"/>
      <c r="V73" s="99">
        <f>SUM(V35:V72)</f>
        <v>18217.337565833332</v>
      </c>
      <c r="W73" s="92"/>
      <c r="X73" s="93"/>
      <c r="Y73" s="99">
        <f>SUM(Y35:Y72)</f>
        <v>18917.005881666664</v>
      </c>
      <c r="Z73" s="92"/>
      <c r="AA73" s="93"/>
      <c r="AB73" s="99">
        <f>SUM(AB35:AB72)</f>
        <v>8251.5070312499993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9732.0864649999985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108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1</v>
      </c>
      <c r="F79" s="102">
        <f>+Costos!K16</f>
        <v>4053.8160000000003</v>
      </c>
      <c r="G79" s="104">
        <f>E79*F79</f>
        <v>4053.8160000000003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>
        <v>1</v>
      </c>
      <c r="O79" s="102">
        <f>+Costos!K16</f>
        <v>4053.8160000000003</v>
      </c>
      <c r="P79" s="104">
        <f>N79*O79</f>
        <v>4053.8160000000003</v>
      </c>
      <c r="Q79" s="103"/>
      <c r="R79" s="102">
        <f>+Costos!K16</f>
        <v>4053.8160000000003</v>
      </c>
      <c r="S79" s="104">
        <f>Q79*R79</f>
        <v>0</v>
      </c>
      <c r="T79" s="103">
        <v>1</v>
      </c>
      <c r="U79" s="102">
        <f>+Costos!K16</f>
        <v>4053.8160000000003</v>
      </c>
      <c r="V79" s="104">
        <f>T79*U79</f>
        <v>4053.8160000000003</v>
      </c>
      <c r="W79" s="103"/>
      <c r="X79" s="102">
        <f>+Costos!K16</f>
        <v>4053.8160000000003</v>
      </c>
      <c r="Y79" s="104">
        <f>W79*X79</f>
        <v>0</v>
      </c>
      <c r="Z79" s="103">
        <v>2</v>
      </c>
      <c r="AA79" s="102">
        <f>+Costos!K16</f>
        <v>4053.8160000000003</v>
      </c>
      <c r="AB79" s="104">
        <f>Z79*AA79</f>
        <v>8107.6320000000005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>
        <v>1</v>
      </c>
      <c r="AJ79" s="102">
        <f>+Costos!K16</f>
        <v>4053.8160000000003</v>
      </c>
      <c r="AK79" s="104">
        <f>AI79*AJ79</f>
        <v>4053.8160000000003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4053.8160000000003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4053.8160000000003</v>
      </c>
      <c r="Q81" s="265"/>
      <c r="R81" s="266"/>
      <c r="S81" s="99">
        <f>SUM(S78:S80)</f>
        <v>0</v>
      </c>
      <c r="T81" s="265"/>
      <c r="U81" s="266"/>
      <c r="V81" s="99">
        <f>SUM(V78:V80)</f>
        <v>4053.8160000000003</v>
      </c>
      <c r="W81" s="265"/>
      <c r="X81" s="266"/>
      <c r="Y81" s="99">
        <f>SUM(Y78:Y80)</f>
        <v>0</v>
      </c>
      <c r="Z81" s="265"/>
      <c r="AA81" s="266"/>
      <c r="AB81" s="99">
        <f>SUM(AB78:AB80)</f>
        <v>8107.6320000000005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4053.8160000000003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109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>
        <v>1</v>
      </c>
      <c r="L89" s="102">
        <f>+Costos!K9</f>
        <v>570</v>
      </c>
      <c r="M89" s="104">
        <f>K89*L89</f>
        <v>570</v>
      </c>
      <c r="N89" s="103">
        <v>2</v>
      </c>
      <c r="O89" s="102">
        <f>+Costos!K9</f>
        <v>570</v>
      </c>
      <c r="P89" s="104">
        <f>N89*O89</f>
        <v>1140</v>
      </c>
      <c r="Q89" s="103"/>
      <c r="R89" s="102">
        <f>+Costos!K9</f>
        <v>570</v>
      </c>
      <c r="S89" s="104">
        <f>Q89*R89</f>
        <v>0</v>
      </c>
      <c r="T89" s="103">
        <v>1</v>
      </c>
      <c r="U89" s="102">
        <f>+Costos!K9</f>
        <v>570</v>
      </c>
      <c r="V89" s="104">
        <f>T89*U89</f>
        <v>570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>
        <v>1</v>
      </c>
      <c r="F90" s="102">
        <f>+Costos!K10</f>
        <v>1400</v>
      </c>
      <c r="G90" s="104">
        <f>E90*F90</f>
        <v>1400</v>
      </c>
      <c r="H90" s="103">
        <v>2</v>
      </c>
      <c r="I90" s="102">
        <f>+Costos!K10</f>
        <v>1400</v>
      </c>
      <c r="J90" s="104">
        <f>H90*I90</f>
        <v>2800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1400</v>
      </c>
      <c r="H93" s="92"/>
      <c r="I93" s="93"/>
      <c r="J93" s="99">
        <f>SUM(J89:J92)</f>
        <v>2800</v>
      </c>
      <c r="K93" s="92"/>
      <c r="L93" s="93"/>
      <c r="M93" s="99">
        <f>SUM(M89:M92)</f>
        <v>570</v>
      </c>
      <c r="N93" s="92"/>
      <c r="O93" s="93"/>
      <c r="P93" s="99">
        <f>SUM(P89:P92)</f>
        <v>1140</v>
      </c>
      <c r="Q93" s="92"/>
      <c r="R93" s="93"/>
      <c r="S93" s="99">
        <f>SUM(S89:S92)</f>
        <v>0</v>
      </c>
      <c r="T93" s="92"/>
      <c r="U93" s="93"/>
      <c r="V93" s="99">
        <f>SUM(V89:V92)</f>
        <v>570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C76:AE76"/>
    <mergeCell ref="AF76:AH76"/>
    <mergeCell ref="W87:Y87"/>
    <mergeCell ref="Z87:AB87"/>
    <mergeCell ref="AC87:AE87"/>
    <mergeCell ref="AF87:AH87"/>
    <mergeCell ref="N87:P87"/>
    <mergeCell ref="A85:A88"/>
    <mergeCell ref="B87:D87"/>
    <mergeCell ref="E87:G87"/>
    <mergeCell ref="H87:J87"/>
    <mergeCell ref="K87:M8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8" zoomScaleNormal="100" workbookViewId="0">
      <pane xSplit="1" topLeftCell="Z1" activePane="topRight" state="frozen"/>
      <selection pane="topRight" activeCell="AI52" sqref="AI52"/>
    </sheetView>
  </sheetViews>
  <sheetFormatPr baseColWidth="10" defaultRowHeight="15"/>
  <cols>
    <col min="1" max="1" width="34.140625" customWidth="1"/>
    <col min="2" max="2" width="11.7109375" customWidth="1"/>
    <col min="6" max="6" width="13.7109375" bestFit="1" customWidth="1"/>
    <col min="8" max="8" width="12.140625" bestFit="1" customWidth="1"/>
    <col min="11" max="12" width="13.7109375" bestFit="1" customWidth="1"/>
    <col min="15" max="15" width="13.7109375" bestFit="1" customWidth="1"/>
    <col min="26" max="26" width="12.7109375" bestFit="1" customWidth="1"/>
    <col min="31" max="31" width="12.7109375" bestFit="1" customWidth="1"/>
    <col min="34" max="34" width="12.7109375" bestFit="1" customWidth="1"/>
  </cols>
  <sheetData>
    <row r="1" spans="1:15" ht="33.75">
      <c r="A1" s="79" t="s">
        <v>299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>SUM(F6:F15)</f>
        <v>0</v>
      </c>
      <c r="G17" s="65">
        <f t="shared" si="1"/>
        <v>0</v>
      </c>
      <c r="H17" s="65">
        <f>SUM(H6:H15)</f>
        <v>0</v>
      </c>
      <c r="I17" s="65">
        <f t="shared" si="1"/>
        <v>0</v>
      </c>
      <c r="J17" s="65">
        <f>SUM(J6:J16)</f>
        <v>0</v>
      </c>
      <c r="K17" s="65">
        <f>SUM(K6:K14)</f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>
        <v>6</v>
      </c>
      <c r="Y25" s="90">
        <f>+Costos!K20</f>
        <v>22.190999999999999</v>
      </c>
      <c r="Z25" s="91">
        <f>B25*X25*Y25</f>
        <v>7988.7599999999993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>
        <v>7</v>
      </c>
      <c r="Y26" s="90">
        <f>+Costos!K21</f>
        <v>11.549200000000001</v>
      </c>
      <c r="Z26" s="91">
        <f>B26*X26*Y26</f>
        <v>7761.0624000000007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>
        <v>2</v>
      </c>
      <c r="Y27" s="90">
        <f>+Costos!K22</f>
        <v>13.337999999999999</v>
      </c>
      <c r="Z27" s="91">
        <f>B27*X27*Y27</f>
        <v>2560.8959999999997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18310.718400000002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>
        <v>2</v>
      </c>
      <c r="X35" s="100">
        <f>+Costos!G39</f>
        <v>1619.1</v>
      </c>
      <c r="Y35" s="101">
        <f>W35*X35</f>
        <v>3238.2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>
        <v>10.5</v>
      </c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>
        <v>1</v>
      </c>
      <c r="AD38" s="100">
        <f>+Costos!G40</f>
        <v>20</v>
      </c>
      <c r="AE38" s="101">
        <f t="shared" ref="AE38:AE72" si="11">AC38*AD38</f>
        <v>20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>
        <v>1</v>
      </c>
      <c r="AG40" s="100">
        <f>+Costos!G51</f>
        <v>380.00759999999991</v>
      </c>
      <c r="AH40" s="101">
        <f t="shared" si="12"/>
        <v>380.00759999999991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>
        <v>3</v>
      </c>
      <c r="AD42" s="100">
        <f>+Costos!G59</f>
        <v>472.49999999999994</v>
      </c>
      <c r="AE42" s="101">
        <f t="shared" si="11"/>
        <v>1417.4999999999998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>
        <v>1</v>
      </c>
      <c r="AD50" s="100">
        <f>+Costos!G87</f>
        <v>752.55882333333329</v>
      </c>
      <c r="AE50" s="101">
        <f t="shared" si="11"/>
        <v>752.55882333333329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>
        <v>7</v>
      </c>
      <c r="X51" s="100">
        <f>+Costos!G97</f>
        <v>801.55882333333329</v>
      </c>
      <c r="Y51" s="101">
        <f t="shared" si="9"/>
        <v>5610.9117633333335</v>
      </c>
      <c r="Z51" s="98"/>
      <c r="AA51" s="100">
        <f>+Costos!G97</f>
        <v>801.55882333333329</v>
      </c>
      <c r="AB51" s="101">
        <f t="shared" si="10"/>
        <v>0</v>
      </c>
      <c r="AC51" s="98">
        <v>1</v>
      </c>
      <c r="AD51" s="100">
        <f>+Costos!G97</f>
        <v>801.55882333333329</v>
      </c>
      <c r="AE51" s="101">
        <f t="shared" si="11"/>
        <v>801.55882333333329</v>
      </c>
      <c r="AF51" s="98">
        <v>2</v>
      </c>
      <c r="AG51" s="100">
        <f>+Costos!G97</f>
        <v>801.55882333333329</v>
      </c>
      <c r="AH51" s="101">
        <f t="shared" si="12"/>
        <v>1603.1176466666666</v>
      </c>
      <c r="AI51" s="98">
        <v>2</v>
      </c>
      <c r="AJ51" s="100">
        <f>+Costos!G97</f>
        <v>801.55882333333329</v>
      </c>
      <c r="AK51" s="101">
        <f t="shared" si="13"/>
        <v>1603.1176466666666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>
        <v>1</v>
      </c>
      <c r="X53" s="100">
        <f>+Costos!G119</f>
        <v>303.67823499999997</v>
      </c>
      <c r="Y53" s="101">
        <f t="shared" si="9"/>
        <v>303.67823499999997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>
        <v>1</v>
      </c>
      <c r="AG53" s="100">
        <f>+Costos!G119</f>
        <v>303.67823499999997</v>
      </c>
      <c r="AH53" s="101">
        <f t="shared" si="12"/>
        <v>303.67823499999997</v>
      </c>
      <c r="AI53" s="98">
        <v>1</v>
      </c>
      <c r="AJ53" s="100">
        <f>+Costos!G119</f>
        <v>303.67823499999997</v>
      </c>
      <c r="AK53" s="101">
        <f t="shared" si="13"/>
        <v>303.67823499999997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>
        <v>1</v>
      </c>
      <c r="AD55" s="100">
        <f>+Costos!G122</f>
        <v>3036.7823499999995</v>
      </c>
      <c r="AE55" s="101">
        <f t="shared" si="11"/>
        <v>3036.7823499999995</v>
      </c>
      <c r="AF55" s="98">
        <v>1</v>
      </c>
      <c r="AG55" s="100">
        <f>+Costos!G122</f>
        <v>3036.7823499999995</v>
      </c>
      <c r="AH55" s="101">
        <f t="shared" si="12"/>
        <v>3036.7823499999995</v>
      </c>
      <c r="AI55" s="98">
        <v>3</v>
      </c>
      <c r="AJ55" s="100">
        <f>+Costos!G122</f>
        <v>3036.7823499999995</v>
      </c>
      <c r="AK55" s="101">
        <f t="shared" si="13"/>
        <v>9110.3470499999985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>
        <v>2</v>
      </c>
      <c r="AG57" s="100">
        <f>+Costos!G136</f>
        <v>158.13566299999999</v>
      </c>
      <c r="AH57" s="101">
        <f t="shared" si="12"/>
        <v>316.27132599999999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>
        <v>1</v>
      </c>
      <c r="AD61" s="100">
        <f>+Costos!G156</f>
        <v>9269.4</v>
      </c>
      <c r="AE61" s="101">
        <f t="shared" si="11"/>
        <v>9269.4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>
        <v>1</v>
      </c>
      <c r="AG67" s="100">
        <f>+Costos!G186</f>
        <v>20375.066809999997</v>
      </c>
      <c r="AH67" s="101">
        <f t="shared" si="12"/>
        <v>20375.066809999997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9152.7899983333336</v>
      </c>
      <c r="Z73" s="92"/>
      <c r="AA73" s="93"/>
      <c r="AB73" s="99">
        <f>SUM(AB35:AB72)</f>
        <v>0</v>
      </c>
      <c r="AC73" s="92"/>
      <c r="AD73" s="93"/>
      <c r="AE73" s="99">
        <f>SUM(AE35:AE72)</f>
        <v>15297.799996666665</v>
      </c>
      <c r="AF73" s="92"/>
      <c r="AG73" s="93"/>
      <c r="AH73" s="99">
        <f>SUM(AH35:AH72)</f>
        <v>26014.923967666662</v>
      </c>
      <c r="AI73" s="92"/>
      <c r="AJ73" s="93"/>
      <c r="AK73" s="99">
        <f>SUM(AK35:AK72)</f>
        <v>11017.142931666665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>
        <v>2</v>
      </c>
      <c r="X79" s="102">
        <f>+Costos!K16</f>
        <v>4053.8160000000003</v>
      </c>
      <c r="Y79" s="104">
        <f>W79*X79</f>
        <v>8107.6320000000005</v>
      </c>
      <c r="Z79" s="103"/>
      <c r="AA79" s="102">
        <f>+Costos!K16</f>
        <v>4053.8160000000003</v>
      </c>
      <c r="AB79" s="104">
        <f>Z79*AA79</f>
        <v>0</v>
      </c>
      <c r="AC79" s="103">
        <v>1</v>
      </c>
      <c r="AD79" s="102">
        <f>+Costos!K16</f>
        <v>4053.8160000000003</v>
      </c>
      <c r="AE79" s="104">
        <f>AC79*AD79</f>
        <v>4053.8160000000003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8107.6320000000005</v>
      </c>
      <c r="Z81" s="265"/>
      <c r="AA81" s="266"/>
      <c r="AB81" s="99">
        <f>SUM(AB78:AB80)</f>
        <v>0</v>
      </c>
      <c r="AC81" s="265"/>
      <c r="AD81" s="266"/>
      <c r="AE81" s="99">
        <f>SUM(AE78:AE80)</f>
        <v>4053.8160000000003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D1" activePane="topRight" state="frozen"/>
      <selection pane="topRight" activeCell="N7" sqref="N7"/>
    </sheetView>
  </sheetViews>
  <sheetFormatPr baseColWidth="10" defaultRowHeight="15"/>
  <cols>
    <col min="1" max="1" width="34.140625" customWidth="1"/>
    <col min="2" max="2" width="11.7109375" customWidth="1"/>
    <col min="8" max="8" width="12.140625" bestFit="1" customWidth="1"/>
    <col min="13" max="13" width="12.7109375" bestFit="1" customWidth="1"/>
    <col min="14" max="15" width="13.7109375" bestFit="1" customWidth="1"/>
    <col min="20" max="20" width="12.7109375" bestFit="1" customWidth="1"/>
    <col min="22" max="22" width="12.7109375" bestFit="1" customWidth="1"/>
    <col min="26" max="26" width="12.7109375" bestFit="1" customWidth="1"/>
    <col min="28" max="28" width="12.7109375" bestFit="1" customWidth="1"/>
  </cols>
  <sheetData>
    <row r="1" spans="1:15" ht="33.75">
      <c r="A1" s="79" t="s">
        <v>298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40" t="s">
        <v>470</v>
      </c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>
        <v>43092</v>
      </c>
      <c r="O6" s="66">
        <f t="shared" ref="O6:O16" si="0">SUM(C6:N6)</f>
        <v>43092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43092</v>
      </c>
      <c r="O17" s="65">
        <f t="shared" si="1"/>
        <v>43092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>
        <v>3</v>
      </c>
      <c r="M25" s="90">
        <f>+Costos!K20</f>
        <v>22.190999999999999</v>
      </c>
      <c r="N25" s="91">
        <f>B25*L25*M25</f>
        <v>3994.3799999999997</v>
      </c>
      <c r="O25" s="82"/>
      <c r="P25" s="90">
        <f>+Costos!K20</f>
        <v>22.190999999999999</v>
      </c>
      <c r="Q25" s="91">
        <f>B25*O25*P25</f>
        <v>0</v>
      </c>
      <c r="R25" s="82">
        <v>6</v>
      </c>
      <c r="S25" s="90">
        <f>+Costos!K20</f>
        <v>22.190999999999999</v>
      </c>
      <c r="T25" s="91">
        <f>B25*R25*S25</f>
        <v>7988.7599999999993</v>
      </c>
      <c r="U25" s="82"/>
      <c r="V25" s="90">
        <f>+Costos!K20</f>
        <v>22.190999999999999</v>
      </c>
      <c r="W25" s="91">
        <f>B25*U25*V25</f>
        <v>0</v>
      </c>
      <c r="X25" s="82">
        <v>2</v>
      </c>
      <c r="Y25" s="90">
        <f>+Costos!K20</f>
        <v>22.190999999999999</v>
      </c>
      <c r="Z25" s="91">
        <f>B25*X25*Y25</f>
        <v>2662.92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>
        <v>2</v>
      </c>
      <c r="M26" s="90">
        <f>+Costos!K21</f>
        <v>11.549200000000001</v>
      </c>
      <c r="N26" s="91">
        <f>B26*L26*M26</f>
        <v>2217.4464000000003</v>
      </c>
      <c r="O26" s="83"/>
      <c r="P26" s="90">
        <f>+Costos!K21</f>
        <v>11.549200000000001</v>
      </c>
      <c r="Q26" s="91">
        <f>B26*O26*P26</f>
        <v>0</v>
      </c>
      <c r="R26" s="83">
        <v>6</v>
      </c>
      <c r="S26" s="90">
        <f>+Costos!K21</f>
        <v>11.549200000000001</v>
      </c>
      <c r="T26" s="91">
        <f>B26*R26*S26</f>
        <v>6652.3392000000003</v>
      </c>
      <c r="U26" s="83"/>
      <c r="V26" s="90">
        <f>+Costos!K21</f>
        <v>11.549200000000001</v>
      </c>
      <c r="W26" s="91">
        <f>B26*U26*V26</f>
        <v>0</v>
      </c>
      <c r="X26" s="83">
        <v>4</v>
      </c>
      <c r="Y26" s="90">
        <f>+Costos!K21</f>
        <v>11.549200000000001</v>
      </c>
      <c r="Z26" s="91">
        <f>B26*X26*Y26</f>
        <v>4434.8928000000005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/>
      <c r="P27" s="90">
        <f>+Costos!K22</f>
        <v>13.337999999999999</v>
      </c>
      <c r="Q27" s="91">
        <f>B27*O27*P27</f>
        <v>0</v>
      </c>
      <c r="R27" s="83">
        <v>2</v>
      </c>
      <c r="S27" s="90">
        <f>+Costos!K22</f>
        <v>13.337999999999999</v>
      </c>
      <c r="T27" s="91">
        <f>B27*R27*S27</f>
        <v>2560.8959999999997</v>
      </c>
      <c r="U27" s="83"/>
      <c r="V27" s="90">
        <f>+Costos!K22</f>
        <v>13.337999999999999</v>
      </c>
      <c r="W27" s="91">
        <f>B27*U27*V27</f>
        <v>0</v>
      </c>
      <c r="X27" s="83">
        <v>4</v>
      </c>
      <c r="Y27" s="90">
        <f>+Costos!K22</f>
        <v>13.337999999999999</v>
      </c>
      <c r="Z27" s="91">
        <f>B27*X27*Y27</f>
        <v>5121.7919999999995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8772.7223999999987</v>
      </c>
      <c r="O28" s="268"/>
      <c r="P28" s="94"/>
      <c r="Q28" s="99">
        <f>SUM(Q25:Q27)</f>
        <v>0</v>
      </c>
      <c r="R28" s="268"/>
      <c r="S28" s="94"/>
      <c r="T28" s="99">
        <f>SUM(T25:T27)</f>
        <v>17201.995200000001</v>
      </c>
      <c r="U28" s="268"/>
      <c r="V28" s="94"/>
      <c r="W28" s="99">
        <f>SUM(W25:W27)</f>
        <v>0</v>
      </c>
      <c r="X28" s="268"/>
      <c r="Y28" s="94"/>
      <c r="Z28" s="99">
        <f>SUM(Z25:Z27)</f>
        <v>12219.604800000001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/>
      <c r="O36" s="100">
        <v>10.5</v>
      </c>
      <c r="P36" s="101"/>
      <c r="Q36" s="98">
        <v>2</v>
      </c>
      <c r="R36" s="100">
        <v>10.5</v>
      </c>
      <c r="S36" s="101">
        <v>21</v>
      </c>
      <c r="T36" s="98"/>
      <c r="U36" s="100">
        <v>10.5</v>
      </c>
      <c r="V36" s="101"/>
      <c r="W36" s="98"/>
      <c r="X36" s="100">
        <v>10.5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>
        <v>3</v>
      </c>
      <c r="O37" s="100">
        <v>21</v>
      </c>
      <c r="P37" s="101">
        <f>N37*O37</f>
        <v>63</v>
      </c>
      <c r="Q37" s="98"/>
      <c r="R37" s="100">
        <v>21</v>
      </c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>
        <v>10</v>
      </c>
      <c r="AD37" s="100">
        <v>21</v>
      </c>
      <c r="AE37" s="101">
        <f>AC37*AD37</f>
        <v>210</v>
      </c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>
        <v>1</v>
      </c>
      <c r="F39" s="100">
        <f>+Costos!G44</f>
        <v>89.92367999999999</v>
      </c>
      <c r="G39" s="101">
        <f t="shared" si="3"/>
        <v>89.92367999999999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>
        <v>1</v>
      </c>
      <c r="AA56" s="100">
        <f>+Costos!G127</f>
        <v>5928.2688429999998</v>
      </c>
      <c r="AB56" s="101">
        <f t="shared" si="10"/>
        <v>5928.2688429999998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>
        <v>1</v>
      </c>
      <c r="L58" s="100">
        <f>+Costos!G141</f>
        <v>949.50909375000003</v>
      </c>
      <c r="M58" s="101">
        <f t="shared" si="5"/>
        <v>949.50909375000003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>
        <v>1</v>
      </c>
      <c r="U58" s="100">
        <f>+Costos!G141</f>
        <v>949.50909375000003</v>
      </c>
      <c r="V58" s="101">
        <f t="shared" si="8"/>
        <v>949.50909375000003</v>
      </c>
      <c r="W58" s="98">
        <v>1</v>
      </c>
      <c r="X58" s="100">
        <f>+Costos!G141</f>
        <v>949.50909375000003</v>
      </c>
      <c r="Y58" s="101">
        <f t="shared" si="9"/>
        <v>949.50909375000003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>
        <v>1</v>
      </c>
      <c r="U60" s="100">
        <f>+Costos!G149</f>
        <v>17702.546131199997</v>
      </c>
      <c r="V60" s="101">
        <f t="shared" si="8"/>
        <v>17702.546131199997</v>
      </c>
      <c r="W60" s="98"/>
      <c r="X60" s="100">
        <f>+Costos!G149</f>
        <v>17702.546131199997</v>
      </c>
      <c r="Y60" s="101">
        <f t="shared" si="9"/>
        <v>0</v>
      </c>
      <c r="Z60" s="98">
        <v>1</v>
      </c>
      <c r="AA60" s="100">
        <f>+Costos!G149</f>
        <v>17702.546131199997</v>
      </c>
      <c r="AB60" s="101">
        <f t="shared" si="10"/>
        <v>17702.546131199997</v>
      </c>
      <c r="AC60" s="98">
        <v>1</v>
      </c>
      <c r="AD60" s="100">
        <f>+Costos!G149</f>
        <v>17702.546131199997</v>
      </c>
      <c r="AE60" s="101">
        <f t="shared" si="11"/>
        <v>17702.546131199997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>
        <v>1</v>
      </c>
      <c r="O61" s="100">
        <f>+Costos!G156</f>
        <v>9269.4</v>
      </c>
      <c r="P61" s="101">
        <f t="shared" si="6"/>
        <v>9269.4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>
        <v>1</v>
      </c>
      <c r="AA61" s="100">
        <f>+Costos!G156</f>
        <v>9269.4</v>
      </c>
      <c r="AB61" s="101">
        <f t="shared" si="10"/>
        <v>9269.4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89.92367999999999</v>
      </c>
      <c r="H73" s="92"/>
      <c r="I73" s="93"/>
      <c r="J73" s="99">
        <f>SUM(J35:J72)</f>
        <v>0</v>
      </c>
      <c r="K73" s="92"/>
      <c r="L73" s="93"/>
      <c r="M73" s="99">
        <f>SUM(M35:M72)</f>
        <v>949.50909375000003</v>
      </c>
      <c r="N73" s="92"/>
      <c r="O73" s="93"/>
      <c r="P73" s="99">
        <f>SUM(P35:P72)</f>
        <v>9332.4</v>
      </c>
      <c r="Q73" s="92"/>
      <c r="R73" s="93"/>
      <c r="S73" s="99">
        <f>SUM(S35:S72)</f>
        <v>21</v>
      </c>
      <c r="T73" s="92"/>
      <c r="U73" s="93"/>
      <c r="V73" s="99">
        <f>SUM(V35:V72)</f>
        <v>18652.055224949996</v>
      </c>
      <c r="W73" s="92"/>
      <c r="X73" s="93"/>
      <c r="Y73" s="99">
        <f>SUM(Y35:Y72)</f>
        <v>949.50909375000003</v>
      </c>
      <c r="Z73" s="92"/>
      <c r="AA73" s="93"/>
      <c r="AB73" s="99">
        <f>SUM(AB35:AB72)</f>
        <v>32900.214974199997</v>
      </c>
      <c r="AC73" s="92"/>
      <c r="AD73" s="93"/>
      <c r="AE73" s="99">
        <f>SUM(AE35:AE72)</f>
        <v>17912.546131199997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>
        <v>3</v>
      </c>
      <c r="L79" s="102">
        <f>+Costos!K16</f>
        <v>4053.8160000000003</v>
      </c>
      <c r="M79" s="104">
        <f>K79*L79</f>
        <v>12161.448</v>
      </c>
      <c r="N79" s="103"/>
      <c r="O79" s="102">
        <f>+Costos!K16</f>
        <v>4053.8160000000003</v>
      </c>
      <c r="P79" s="104">
        <f>N79*O79</f>
        <v>0</v>
      </c>
      <c r="Q79" s="103">
        <v>2</v>
      </c>
      <c r="R79" s="102">
        <f>+Costos!K16</f>
        <v>4053.8160000000003</v>
      </c>
      <c r="S79" s="104">
        <f>Q79*R79</f>
        <v>8107.6320000000005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>
        <v>1</v>
      </c>
      <c r="AA79" s="102">
        <f>+Costos!K16</f>
        <v>4053.8160000000003</v>
      </c>
      <c r="AB79" s="104">
        <f>Z79*AA79</f>
        <v>4053.8160000000003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>
        <v>1</v>
      </c>
      <c r="L80" s="102">
        <f>+Costos!K17</f>
        <v>11447.800000000001</v>
      </c>
      <c r="M80" s="104">
        <f>K80*L80</f>
        <v>11447.800000000001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>
        <v>1</v>
      </c>
      <c r="X80" s="102">
        <f>+Costos!K17</f>
        <v>11447.800000000001</v>
      </c>
      <c r="Y80" s="104">
        <f>W80*X80</f>
        <v>11447.800000000001</v>
      </c>
      <c r="Z80" s="103">
        <v>1</v>
      </c>
      <c r="AA80" s="102">
        <f>+Costos!K17</f>
        <v>11447.800000000001</v>
      </c>
      <c r="AB80" s="104">
        <f>Z80*AA80</f>
        <v>11447.800000000001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23609.248</v>
      </c>
      <c r="N81" s="265"/>
      <c r="O81" s="266"/>
      <c r="P81" s="99">
        <f>SUM(P78:P80)</f>
        <v>0</v>
      </c>
      <c r="Q81" s="265"/>
      <c r="R81" s="266"/>
      <c r="S81" s="99">
        <f>SUM(S78:S80)</f>
        <v>8107.6320000000005</v>
      </c>
      <c r="T81" s="265"/>
      <c r="U81" s="266"/>
      <c r="V81" s="99">
        <f>SUM(V78:V80)</f>
        <v>0</v>
      </c>
      <c r="W81" s="265"/>
      <c r="X81" s="266"/>
      <c r="Y81" s="99">
        <f>SUM(Y78:Y80)</f>
        <v>11447.800000000001</v>
      </c>
      <c r="Z81" s="265"/>
      <c r="AA81" s="266"/>
      <c r="AB81" s="99">
        <f>SUM(AB78:AB80)</f>
        <v>15501.616000000002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B1" activePane="topRight" state="frozen"/>
      <selection pane="topRight" activeCell="A11" sqref="A11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5" max="5" width="13" bestFit="1" customWidth="1"/>
    <col min="7" max="7" width="13.7109375" bestFit="1" customWidth="1"/>
    <col min="10" max="10" width="13.7109375" bestFit="1" customWidth="1"/>
    <col min="13" max="13" width="12.7109375" bestFit="1" customWidth="1"/>
    <col min="14" max="15" width="15.28515625" bestFit="1" customWidth="1"/>
    <col min="16" max="16" width="12.7109375" bestFit="1" customWidth="1"/>
    <col min="19" max="19" width="12.7109375" bestFit="1" customWidth="1"/>
    <col min="28" max="28" width="12.7109375" bestFit="1" customWidth="1"/>
    <col min="31" max="31" width="12.7109375" bestFit="1" customWidth="1"/>
  </cols>
  <sheetData>
    <row r="1" spans="1:15" ht="33.75">
      <c r="A1" s="79" t="s">
        <v>297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388</v>
      </c>
      <c r="B6" s="19" t="s">
        <v>389</v>
      </c>
      <c r="C6" s="215"/>
      <c r="D6" s="215">
        <v>70000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70000</v>
      </c>
    </row>
    <row r="7" spans="1:15">
      <c r="A7" s="4" t="s">
        <v>391</v>
      </c>
      <c r="B7" s="4"/>
      <c r="C7" s="216"/>
      <c r="D7" s="216"/>
      <c r="E7" s="216">
        <v>-6000</v>
      </c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-6000</v>
      </c>
    </row>
    <row r="8" spans="1:15">
      <c r="A8" s="4" t="s">
        <v>418</v>
      </c>
      <c r="B8" s="4" t="s">
        <v>417</v>
      </c>
      <c r="C8" s="216"/>
      <c r="D8" s="216"/>
      <c r="E8" s="216"/>
      <c r="F8" s="216"/>
      <c r="G8" s="216">
        <v>60682</v>
      </c>
      <c r="H8" s="216"/>
      <c r="I8" s="216"/>
      <c r="J8" s="216"/>
      <c r="K8" s="216"/>
      <c r="L8" s="216"/>
      <c r="M8" s="216"/>
      <c r="N8" s="216"/>
      <c r="O8" s="66">
        <f t="shared" si="0"/>
        <v>60682</v>
      </c>
    </row>
    <row r="9" spans="1:15">
      <c r="A9" s="4" t="s">
        <v>419</v>
      </c>
      <c r="B9" s="4" t="s">
        <v>420</v>
      </c>
      <c r="C9" s="216"/>
      <c r="D9" s="216"/>
      <c r="E9" s="216"/>
      <c r="F9" s="216"/>
      <c r="G9" s="216">
        <v>20900</v>
      </c>
      <c r="H9" s="216"/>
      <c r="I9" s="216"/>
      <c r="J9" s="216"/>
      <c r="K9" s="216"/>
      <c r="L9" s="216"/>
      <c r="M9" s="216"/>
      <c r="N9" s="216"/>
      <c r="O9" s="66">
        <f t="shared" si="0"/>
        <v>20900</v>
      </c>
    </row>
    <row r="10" spans="1:15">
      <c r="A10" s="4" t="s">
        <v>395</v>
      </c>
      <c r="B10" s="4" t="s">
        <v>317</v>
      </c>
      <c r="C10" s="216"/>
      <c r="D10" s="216"/>
      <c r="E10" s="216"/>
      <c r="F10" s="216"/>
      <c r="G10" s="216"/>
      <c r="H10" s="216"/>
      <c r="I10" s="216"/>
      <c r="J10" s="241">
        <v>99598</v>
      </c>
      <c r="K10" s="216"/>
      <c r="L10" s="216"/>
      <c r="M10" s="216"/>
      <c r="N10" s="216"/>
      <c r="O10" s="66">
        <f t="shared" si="0"/>
        <v>99598</v>
      </c>
    </row>
    <row r="11" spans="1:15">
      <c r="A11" s="4" t="s">
        <v>466</v>
      </c>
      <c r="B11" s="4" t="s">
        <v>467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>
        <v>170407.93</v>
      </c>
      <c r="O11" s="66">
        <f t="shared" si="0"/>
        <v>170407.93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70000</v>
      </c>
      <c r="E17" s="65">
        <f t="shared" si="1"/>
        <v>-6000</v>
      </c>
      <c r="F17" s="65">
        <f t="shared" si="1"/>
        <v>0</v>
      </c>
      <c r="G17" s="65">
        <f t="shared" si="1"/>
        <v>81582</v>
      </c>
      <c r="H17" s="65">
        <f t="shared" si="1"/>
        <v>0</v>
      </c>
      <c r="I17" s="65">
        <f t="shared" si="1"/>
        <v>0</v>
      </c>
      <c r="J17" s="65">
        <f>SUM(J6:J16)</f>
        <v>99598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170407.93</v>
      </c>
      <c r="O17" s="65">
        <f t="shared" si="1"/>
        <v>415587.93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4</v>
      </c>
      <c r="G25" s="90">
        <f>+Costos!K20</f>
        <v>22.190999999999999</v>
      </c>
      <c r="H25" s="91">
        <f>B25*F25*G25</f>
        <v>5325.84</v>
      </c>
      <c r="I25" s="82"/>
      <c r="J25" s="90">
        <f>+Costos!K20</f>
        <v>22.190999999999999</v>
      </c>
      <c r="K25" s="91">
        <f>B25*I25*G25</f>
        <v>0</v>
      </c>
      <c r="L25" s="82">
        <v>3</v>
      </c>
      <c r="M25" s="90">
        <f>+Costos!K20</f>
        <v>22.190999999999999</v>
      </c>
      <c r="N25" s="91">
        <f>B25*L25*M25</f>
        <v>3994.3799999999997</v>
      </c>
      <c r="O25" s="82">
        <v>2</v>
      </c>
      <c r="P25" s="90">
        <f>+Costos!K20</f>
        <v>22.190999999999999</v>
      </c>
      <c r="Q25" s="91">
        <f>B25*O25*P25</f>
        <v>2662.92</v>
      </c>
      <c r="R25" s="82"/>
      <c r="S25" s="90">
        <f>+Costos!K20</f>
        <v>22.190999999999999</v>
      </c>
      <c r="T25" s="91">
        <f>B25*R25*S25</f>
        <v>0</v>
      </c>
      <c r="U25" s="82">
        <v>2</v>
      </c>
      <c r="V25" s="90">
        <f>+Costos!K20</f>
        <v>22.190999999999999</v>
      </c>
      <c r="W25" s="91">
        <f>B25*U25*V25</f>
        <v>2662.92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>
        <v>5</v>
      </c>
      <c r="AE25" s="90">
        <f>+Costos!K20</f>
        <v>22.190999999999999</v>
      </c>
      <c r="AF25" s="91">
        <f>B25*AD25*AE25</f>
        <v>6657.2999999999993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2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2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5325.84</v>
      </c>
      <c r="I28" s="268"/>
      <c r="J28" s="94"/>
      <c r="K28" s="99">
        <f>SUM(K25:K27)</f>
        <v>0</v>
      </c>
      <c r="L28" s="268"/>
      <c r="M28" s="94"/>
      <c r="N28" s="99">
        <f>SUM(N25:N27)</f>
        <v>3994.3799999999997</v>
      </c>
      <c r="O28" s="268"/>
      <c r="P28" s="94"/>
      <c r="Q28" s="99">
        <f>SUM(Q25:Q27)</f>
        <v>2662.92</v>
      </c>
      <c r="R28" s="268"/>
      <c r="S28" s="94"/>
      <c r="T28" s="99">
        <f>SUM(T25:T27)</f>
        <v>0</v>
      </c>
      <c r="U28" s="268"/>
      <c r="V28" s="94"/>
      <c r="W28" s="99">
        <f>SUM(W25:W27)</f>
        <v>2662.92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6657.2999999999993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>
        <v>13</v>
      </c>
      <c r="I50" s="100">
        <f>+Costos!G87</f>
        <v>752.55882333333329</v>
      </c>
      <c r="J50" s="101">
        <f t="shared" si="4"/>
        <v>9783.2647033333324</v>
      </c>
      <c r="K50" s="98">
        <v>1</v>
      </c>
      <c r="L50" s="100">
        <f>+Costos!G87</f>
        <v>752.55882333333329</v>
      </c>
      <c r="M50" s="101">
        <f t="shared" si="5"/>
        <v>752.55882333333329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>
        <v>22</v>
      </c>
      <c r="AA50" s="100">
        <f>+Costos!G87</f>
        <v>752.55882333333329</v>
      </c>
      <c r="AB50" s="101">
        <f t="shared" si="10"/>
        <v>16556.294113333333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9783.2647033333324</v>
      </c>
      <c r="K73" s="92"/>
      <c r="L73" s="93"/>
      <c r="M73" s="99">
        <f>SUM(M35:M72)</f>
        <v>752.55882333333329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16556.294113333333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>
        <v>10</v>
      </c>
      <c r="L79" s="102">
        <f>+Costos!K16</f>
        <v>4053.8160000000003</v>
      </c>
      <c r="M79" s="104">
        <f>K79*L79</f>
        <v>40538.160000000003</v>
      </c>
      <c r="N79" s="103">
        <v>10</v>
      </c>
      <c r="O79" s="102">
        <f>+Costos!K16</f>
        <v>4053.8160000000003</v>
      </c>
      <c r="P79" s="104">
        <f>N79*O79</f>
        <v>40538.160000000003</v>
      </c>
      <c r="Q79" s="103">
        <v>10</v>
      </c>
      <c r="R79" s="102">
        <f>+Costos!K16</f>
        <v>4053.8160000000003</v>
      </c>
      <c r="S79" s="104">
        <f>Q79*R79</f>
        <v>40538.160000000003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>
        <v>10</v>
      </c>
      <c r="AA79" s="102">
        <f>+Costos!K16</f>
        <v>4053.8160000000003</v>
      </c>
      <c r="AB79" s="104">
        <f>Z79*AA79</f>
        <v>40538.160000000003</v>
      </c>
      <c r="AC79" s="103">
        <v>10</v>
      </c>
      <c r="AD79" s="102">
        <f>+Costos!K16</f>
        <v>4053.8160000000003</v>
      </c>
      <c r="AE79" s="104">
        <f>AC79*AD79</f>
        <v>40538.160000000003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40538.160000000003</v>
      </c>
      <c r="N81" s="265"/>
      <c r="O81" s="266"/>
      <c r="P81" s="99">
        <f>SUM(P78:P80)</f>
        <v>40538.160000000003</v>
      </c>
      <c r="Q81" s="265"/>
      <c r="R81" s="266"/>
      <c r="S81" s="99">
        <f>SUM(S78:S80)</f>
        <v>40538.160000000003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40538.160000000003</v>
      </c>
      <c r="AC81" s="265"/>
      <c r="AD81" s="266"/>
      <c r="AE81" s="99">
        <f>SUM(AE78:AE80)</f>
        <v>40538.160000000003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19" zoomScaleNormal="100" workbookViewId="0">
      <pane xSplit="1" topLeftCell="AB1" activePane="topRight" state="frozen"/>
      <selection pane="topRight" activeCell="AI80" sqref="AI80"/>
    </sheetView>
  </sheetViews>
  <sheetFormatPr baseColWidth="10" defaultRowHeight="15"/>
  <cols>
    <col min="1" max="1" width="34.140625" customWidth="1"/>
    <col min="2" max="2" width="11.7109375" customWidth="1"/>
    <col min="10" max="10" width="12.7109375" bestFit="1" customWidth="1"/>
    <col min="16" max="16" width="12.7109375" bestFit="1" customWidth="1"/>
    <col min="19" max="19" width="12.7109375" bestFit="1" customWidth="1"/>
  </cols>
  <sheetData>
    <row r="1" spans="1:15" ht="33.75">
      <c r="A1" s="79" t="s">
        <v>296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>
        <v>3</v>
      </c>
      <c r="AK25" s="90">
        <f>+Costos!K20</f>
        <v>22.190999999999999</v>
      </c>
      <c r="AL25" s="91">
        <f>B25*AK25*AJ25</f>
        <v>3994.38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>
        <v>2</v>
      </c>
      <c r="J26" s="90">
        <f>+Costos!K21</f>
        <v>11.549200000000001</v>
      </c>
      <c r="K26" s="91">
        <f>B26*I26*G26</f>
        <v>2217.4464000000003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>
        <v>2</v>
      </c>
      <c r="AK26" s="90">
        <f>+Costos!K21</f>
        <v>11.549200000000001</v>
      </c>
      <c r="AL26" s="91">
        <f t="shared" ref="AL26:AL27" si="2">B26*AK26*AJ26</f>
        <v>2217.4464000000003</v>
      </c>
    </row>
    <row r="27" spans="1:38" ht="15" customHeight="1">
      <c r="A27" s="87" t="s">
        <v>141</v>
      </c>
      <c r="B27" s="88">
        <v>96</v>
      </c>
      <c r="C27" s="83">
        <v>2</v>
      </c>
      <c r="D27" s="90">
        <f>+Costos!K22</f>
        <v>13.337999999999999</v>
      </c>
      <c r="E27" s="91">
        <f>B27*C27*D27</f>
        <v>2560.8959999999997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>
        <v>3</v>
      </c>
      <c r="V27" s="90">
        <f>+Costos!K22</f>
        <v>13.337999999999999</v>
      </c>
      <c r="W27" s="91">
        <f>B27*U27*V27</f>
        <v>3841.3439999999996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 t="shared" si="2"/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2560.8959999999997</v>
      </c>
      <c r="F28" s="268"/>
      <c r="G28" s="94"/>
      <c r="H28" s="99">
        <f>SUM(H25:H27)</f>
        <v>0</v>
      </c>
      <c r="I28" s="268"/>
      <c r="J28" s="94"/>
      <c r="K28" s="99">
        <f>SUM(K25:K27)</f>
        <v>2217.4464000000003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3841.3439999999996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6211.8263999999999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>
        <v>1</v>
      </c>
      <c r="F35" s="100">
        <f>+Costos!G39</f>
        <v>1619.1</v>
      </c>
      <c r="G35" s="101">
        <f>E35*F35</f>
        <v>1619.1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>
        <v>2</v>
      </c>
      <c r="O36" s="100">
        <v>10.5</v>
      </c>
      <c r="P36" s="101">
        <f>N36*O36</f>
        <v>21</v>
      </c>
      <c r="Q36" s="98"/>
      <c r="R36" s="100"/>
      <c r="S36" s="101"/>
      <c r="T36" s="98"/>
      <c r="U36" s="100">
        <v>10.5</v>
      </c>
      <c r="V36" s="101"/>
      <c r="W36" s="98"/>
      <c r="X36" s="100"/>
      <c r="Y36" s="101"/>
      <c r="Z36" s="98">
        <v>1</v>
      </c>
      <c r="AA36" s="100">
        <v>10.5</v>
      </c>
      <c r="AB36" s="101">
        <f>Z36*AA36</f>
        <v>10.5</v>
      </c>
      <c r="AC36" s="98"/>
      <c r="AD36" s="100"/>
      <c r="AE36" s="101"/>
      <c r="AF36" s="98"/>
      <c r="AG36" s="100">
        <v>10.5</v>
      </c>
      <c r="AH36" s="101"/>
      <c r="AI36" s="98"/>
      <c r="AJ36" s="100">
        <v>10.5</v>
      </c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>
        <v>21</v>
      </c>
      <c r="P37" s="101"/>
      <c r="Q37" s="98"/>
      <c r="R37" s="100"/>
      <c r="S37" s="101"/>
      <c r="T37" s="98"/>
      <c r="U37" s="100">
        <v>21</v>
      </c>
      <c r="V37" s="101"/>
      <c r="W37" s="98"/>
      <c r="X37" s="100"/>
      <c r="Y37" s="101"/>
      <c r="Z37" s="98"/>
      <c r="AA37" s="100">
        <v>21</v>
      </c>
      <c r="AB37" s="101"/>
      <c r="AC37" s="98"/>
      <c r="AD37" s="100"/>
      <c r="AE37" s="101"/>
      <c r="AF37" s="98"/>
      <c r="AG37" s="100">
        <v>21</v>
      </c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3">B38*C38</f>
        <v>0</v>
      </c>
      <c r="E38" s="98"/>
      <c r="F38" s="100">
        <f>+Costos!G40</f>
        <v>20</v>
      </c>
      <c r="G38" s="101">
        <f t="shared" ref="G38:G72" si="4">E38*F38</f>
        <v>0</v>
      </c>
      <c r="H38" s="98"/>
      <c r="I38" s="100">
        <f>+Costos!G40</f>
        <v>20</v>
      </c>
      <c r="J38" s="101">
        <f t="shared" ref="J38:J72" si="5">H38*I38</f>
        <v>0</v>
      </c>
      <c r="K38" s="98"/>
      <c r="L38" s="100">
        <f>+Costos!G40</f>
        <v>20</v>
      </c>
      <c r="M38" s="101">
        <f t="shared" ref="M38:M72" si="6">K38*L38</f>
        <v>0</v>
      </c>
      <c r="N38" s="98">
        <v>1</v>
      </c>
      <c r="O38" s="100">
        <f>+Costos!G40</f>
        <v>20</v>
      </c>
      <c r="P38" s="101">
        <f t="shared" ref="P38:P72" si="7">N38*O38</f>
        <v>20</v>
      </c>
      <c r="Q38" s="98"/>
      <c r="R38" s="100">
        <f>+Costos!G40</f>
        <v>20</v>
      </c>
      <c r="S38" s="101">
        <f t="shared" ref="S38:S72" si="8">Q38*R38</f>
        <v>0</v>
      </c>
      <c r="T38" s="98"/>
      <c r="U38" s="100">
        <f>+Costos!G40</f>
        <v>20</v>
      </c>
      <c r="V38" s="101">
        <f t="shared" ref="V38:V72" si="9">T38*U38</f>
        <v>0</v>
      </c>
      <c r="W38" s="98"/>
      <c r="X38" s="100">
        <f>+Costos!G40</f>
        <v>20</v>
      </c>
      <c r="Y38" s="101">
        <f t="shared" ref="Y38:Y72" si="10">W38*X38</f>
        <v>0</v>
      </c>
      <c r="Z38" s="98"/>
      <c r="AA38" s="100">
        <f>+Costos!G40</f>
        <v>20</v>
      </c>
      <c r="AB38" s="101">
        <f t="shared" ref="AB38:AB72" si="11">Z38*AA38</f>
        <v>0</v>
      </c>
      <c r="AC38" s="98"/>
      <c r="AD38" s="100">
        <f>+Costos!G40</f>
        <v>20</v>
      </c>
      <c r="AE38" s="101">
        <f t="shared" ref="AE38:AE72" si="12">AC38*AD38</f>
        <v>0</v>
      </c>
      <c r="AF38" s="98"/>
      <c r="AG38" s="100">
        <f>+Costos!G40</f>
        <v>20</v>
      </c>
      <c r="AH38" s="101">
        <f t="shared" ref="AH38:AH72" si="13">AF38*AG38</f>
        <v>0</v>
      </c>
      <c r="AI38" s="98"/>
      <c r="AJ38" s="100">
        <f>+Costos!G40</f>
        <v>20</v>
      </c>
      <c r="AK38" s="101">
        <f t="shared" ref="AK38:AK72" si="14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3"/>
        <v>0</v>
      </c>
      <c r="E39" s="98"/>
      <c r="F39" s="100">
        <f>+Costos!G44</f>
        <v>89.92367999999999</v>
      </c>
      <c r="G39" s="101">
        <f t="shared" si="4"/>
        <v>0</v>
      </c>
      <c r="H39" s="98"/>
      <c r="I39" s="100">
        <f>+Costos!G44</f>
        <v>89.92367999999999</v>
      </c>
      <c r="J39" s="101">
        <f t="shared" si="5"/>
        <v>0</v>
      </c>
      <c r="K39" s="98"/>
      <c r="L39" s="100">
        <f>+Costos!G44</f>
        <v>89.92367999999999</v>
      </c>
      <c r="M39" s="101">
        <f t="shared" si="6"/>
        <v>0</v>
      </c>
      <c r="N39" s="98"/>
      <c r="O39" s="100">
        <f>+Costos!G44</f>
        <v>89.92367999999999</v>
      </c>
      <c r="P39" s="101">
        <f t="shared" si="7"/>
        <v>0</v>
      </c>
      <c r="Q39" s="98"/>
      <c r="R39" s="100">
        <f>+Costos!G44</f>
        <v>89.92367999999999</v>
      </c>
      <c r="S39" s="101">
        <f t="shared" si="8"/>
        <v>0</v>
      </c>
      <c r="T39" s="98"/>
      <c r="U39" s="100">
        <f>+Costos!G44</f>
        <v>89.92367999999999</v>
      </c>
      <c r="V39" s="101">
        <f t="shared" si="9"/>
        <v>0</v>
      </c>
      <c r="W39" s="98"/>
      <c r="X39" s="100">
        <f>+Costos!G44</f>
        <v>89.92367999999999</v>
      </c>
      <c r="Y39" s="101">
        <f t="shared" si="10"/>
        <v>0</v>
      </c>
      <c r="Z39" s="98"/>
      <c r="AA39" s="100">
        <f>+Costos!G44</f>
        <v>89.92367999999999</v>
      </c>
      <c r="AB39" s="101">
        <f t="shared" si="11"/>
        <v>0</v>
      </c>
      <c r="AC39" s="98"/>
      <c r="AD39" s="100">
        <f>+Costos!G44</f>
        <v>89.92367999999999</v>
      </c>
      <c r="AE39" s="101">
        <f t="shared" si="12"/>
        <v>0</v>
      </c>
      <c r="AF39" s="98"/>
      <c r="AG39" s="100">
        <f>+Costos!G44</f>
        <v>89.92367999999999</v>
      </c>
      <c r="AH39" s="101">
        <f t="shared" si="13"/>
        <v>0</v>
      </c>
      <c r="AI39" s="98"/>
      <c r="AJ39" s="100">
        <f>+Costos!G44</f>
        <v>89.92367999999999</v>
      </c>
      <c r="AK39" s="101">
        <f t="shared" si="14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3"/>
        <v>0</v>
      </c>
      <c r="E40" s="98"/>
      <c r="F40" s="100">
        <f>+Costos!G51</f>
        <v>380.00759999999991</v>
      </c>
      <c r="G40" s="101">
        <f t="shared" si="4"/>
        <v>0</v>
      </c>
      <c r="H40" s="98"/>
      <c r="I40" s="100">
        <f>+Costos!G51</f>
        <v>380.00759999999991</v>
      </c>
      <c r="J40" s="101">
        <f t="shared" si="5"/>
        <v>0</v>
      </c>
      <c r="K40" s="98"/>
      <c r="L40" s="100">
        <f>+Costos!G51</f>
        <v>380.00759999999991</v>
      </c>
      <c r="M40" s="101">
        <f t="shared" si="6"/>
        <v>0</v>
      </c>
      <c r="N40" s="98"/>
      <c r="O40" s="100">
        <f>+Costos!G51</f>
        <v>380.00759999999991</v>
      </c>
      <c r="P40" s="101">
        <f t="shared" si="7"/>
        <v>0</v>
      </c>
      <c r="Q40" s="98"/>
      <c r="R40" s="100">
        <f>+Costos!G51</f>
        <v>380.00759999999991</v>
      </c>
      <c r="S40" s="101">
        <f t="shared" si="8"/>
        <v>0</v>
      </c>
      <c r="T40" s="98"/>
      <c r="U40" s="100">
        <f>+Costos!G51</f>
        <v>380.00759999999991</v>
      </c>
      <c r="V40" s="101">
        <f t="shared" si="9"/>
        <v>0</v>
      </c>
      <c r="W40" s="98"/>
      <c r="X40" s="100">
        <f>+Costos!G51</f>
        <v>380.00759999999991</v>
      </c>
      <c r="Y40" s="101">
        <f t="shared" si="10"/>
        <v>0</v>
      </c>
      <c r="Z40" s="98"/>
      <c r="AA40" s="100">
        <f>+Costos!G51</f>
        <v>380.00759999999991</v>
      </c>
      <c r="AB40" s="101">
        <f t="shared" si="11"/>
        <v>0</v>
      </c>
      <c r="AC40" s="98"/>
      <c r="AD40" s="100">
        <f>+Costos!G51</f>
        <v>380.00759999999991</v>
      </c>
      <c r="AE40" s="101">
        <f t="shared" si="12"/>
        <v>0</v>
      </c>
      <c r="AF40" s="98"/>
      <c r="AG40" s="100">
        <f>+Costos!G51</f>
        <v>380.00759999999991</v>
      </c>
      <c r="AH40" s="101">
        <f t="shared" si="13"/>
        <v>0</v>
      </c>
      <c r="AI40" s="98"/>
      <c r="AJ40" s="100">
        <f>+Costos!G51</f>
        <v>380.00759999999991</v>
      </c>
      <c r="AK40" s="101">
        <f t="shared" si="14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3"/>
        <v>0</v>
      </c>
      <c r="E41" s="98"/>
      <c r="F41" s="100">
        <f>+Costos!G55</f>
        <v>345.79999999999995</v>
      </c>
      <c r="G41" s="101">
        <f t="shared" si="4"/>
        <v>0</v>
      </c>
      <c r="H41" s="98"/>
      <c r="I41" s="100">
        <f>+Costos!G55</f>
        <v>345.79999999999995</v>
      </c>
      <c r="J41" s="101">
        <f t="shared" si="5"/>
        <v>0</v>
      </c>
      <c r="K41" s="98"/>
      <c r="L41" s="100">
        <f>+Costos!G55</f>
        <v>345.79999999999995</v>
      </c>
      <c r="M41" s="101">
        <f t="shared" si="6"/>
        <v>0</v>
      </c>
      <c r="N41" s="98"/>
      <c r="O41" s="100">
        <f>+Costos!G55</f>
        <v>345.79999999999995</v>
      </c>
      <c r="P41" s="101">
        <f t="shared" si="7"/>
        <v>0</v>
      </c>
      <c r="Q41" s="98"/>
      <c r="R41" s="100">
        <f>+Costos!G55</f>
        <v>345.79999999999995</v>
      </c>
      <c r="S41" s="101">
        <f t="shared" si="8"/>
        <v>0</v>
      </c>
      <c r="T41" s="98"/>
      <c r="U41" s="100">
        <f>+Costos!G55</f>
        <v>345.79999999999995</v>
      </c>
      <c r="V41" s="101">
        <f t="shared" si="9"/>
        <v>0</v>
      </c>
      <c r="W41" s="98"/>
      <c r="X41" s="100">
        <f>+Costos!G55</f>
        <v>345.79999999999995</v>
      </c>
      <c r="Y41" s="101">
        <f t="shared" si="10"/>
        <v>0</v>
      </c>
      <c r="Z41" s="98"/>
      <c r="AA41" s="100">
        <f>+Costos!G55</f>
        <v>345.79999999999995</v>
      </c>
      <c r="AB41" s="101">
        <f t="shared" si="11"/>
        <v>0</v>
      </c>
      <c r="AC41" s="98"/>
      <c r="AD41" s="100">
        <f>+Costos!G55</f>
        <v>345.79999999999995</v>
      </c>
      <c r="AE41" s="101">
        <f t="shared" si="12"/>
        <v>0</v>
      </c>
      <c r="AF41" s="98"/>
      <c r="AG41" s="100">
        <f>+Costos!G55</f>
        <v>345.79999999999995</v>
      </c>
      <c r="AH41" s="101">
        <f t="shared" si="13"/>
        <v>0</v>
      </c>
      <c r="AI41" s="98"/>
      <c r="AJ41" s="100">
        <f>+Costos!G55</f>
        <v>345.79999999999995</v>
      </c>
      <c r="AK41" s="101">
        <f t="shared" si="14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3"/>
        <v>0</v>
      </c>
      <c r="E42" s="98"/>
      <c r="F42" s="100">
        <f>+Costos!G59</f>
        <v>472.49999999999994</v>
      </c>
      <c r="G42" s="101">
        <f t="shared" si="4"/>
        <v>0</v>
      </c>
      <c r="H42" s="98"/>
      <c r="I42" s="100">
        <f>+Costos!G59</f>
        <v>472.49999999999994</v>
      </c>
      <c r="J42" s="101">
        <f t="shared" si="5"/>
        <v>0</v>
      </c>
      <c r="K42" s="98"/>
      <c r="L42" s="100">
        <f>+Costos!G59</f>
        <v>472.49999999999994</v>
      </c>
      <c r="M42" s="101">
        <f t="shared" si="6"/>
        <v>0</v>
      </c>
      <c r="N42" s="98"/>
      <c r="O42" s="100">
        <f>+Costos!G59</f>
        <v>472.49999999999994</v>
      </c>
      <c r="P42" s="101">
        <f t="shared" si="7"/>
        <v>0</v>
      </c>
      <c r="Q42" s="98"/>
      <c r="R42" s="100">
        <f>+Costos!G59</f>
        <v>472.49999999999994</v>
      </c>
      <c r="S42" s="101">
        <f t="shared" si="8"/>
        <v>0</v>
      </c>
      <c r="T42" s="98"/>
      <c r="U42" s="100">
        <f>+Costos!G59</f>
        <v>472.49999999999994</v>
      </c>
      <c r="V42" s="101">
        <f t="shared" si="9"/>
        <v>0</v>
      </c>
      <c r="W42" s="98"/>
      <c r="X42" s="100">
        <f>+Costos!G59</f>
        <v>472.49999999999994</v>
      </c>
      <c r="Y42" s="101">
        <f t="shared" si="10"/>
        <v>0</v>
      </c>
      <c r="Z42" s="98"/>
      <c r="AA42" s="100">
        <f>+Costos!G59</f>
        <v>472.49999999999994</v>
      </c>
      <c r="AB42" s="101">
        <f t="shared" si="11"/>
        <v>0</v>
      </c>
      <c r="AC42" s="98"/>
      <c r="AD42" s="100">
        <f>+Costos!G59</f>
        <v>472.49999999999994</v>
      </c>
      <c r="AE42" s="101">
        <f t="shared" si="12"/>
        <v>0</v>
      </c>
      <c r="AF42" s="98"/>
      <c r="AG42" s="100">
        <f>+Costos!G59</f>
        <v>472.49999999999994</v>
      </c>
      <c r="AH42" s="101">
        <f t="shared" si="13"/>
        <v>0</v>
      </c>
      <c r="AI42" s="98"/>
      <c r="AJ42" s="100">
        <f>+Costos!G59</f>
        <v>472.49999999999994</v>
      </c>
      <c r="AK42" s="101">
        <f t="shared" si="14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3"/>
        <v>0</v>
      </c>
      <c r="E43" s="98"/>
      <c r="F43" s="100">
        <f>+Costos!G60</f>
        <v>944.99999999999989</v>
      </c>
      <c r="G43" s="101">
        <f t="shared" si="4"/>
        <v>0</v>
      </c>
      <c r="H43" s="98"/>
      <c r="I43" s="100">
        <f>+Costos!G60</f>
        <v>944.99999999999989</v>
      </c>
      <c r="J43" s="101">
        <f t="shared" si="5"/>
        <v>0</v>
      </c>
      <c r="K43" s="98"/>
      <c r="L43" s="100">
        <f>+Costos!G60</f>
        <v>944.99999999999989</v>
      </c>
      <c r="M43" s="101">
        <f t="shared" si="6"/>
        <v>0</v>
      </c>
      <c r="N43" s="98"/>
      <c r="O43" s="100">
        <f>+Costos!G60</f>
        <v>944.99999999999989</v>
      </c>
      <c r="P43" s="101">
        <f t="shared" si="7"/>
        <v>0</v>
      </c>
      <c r="Q43" s="98"/>
      <c r="R43" s="100">
        <f>+Costos!G60</f>
        <v>944.99999999999989</v>
      </c>
      <c r="S43" s="101">
        <f t="shared" si="8"/>
        <v>0</v>
      </c>
      <c r="T43" s="98"/>
      <c r="U43" s="100">
        <f>+Costos!G60</f>
        <v>944.99999999999989</v>
      </c>
      <c r="V43" s="101">
        <f t="shared" si="9"/>
        <v>0</v>
      </c>
      <c r="W43" s="98"/>
      <c r="X43" s="100">
        <f>+Costos!G60</f>
        <v>944.99999999999989</v>
      </c>
      <c r="Y43" s="101">
        <f t="shared" si="10"/>
        <v>0</v>
      </c>
      <c r="Z43" s="98"/>
      <c r="AA43" s="100">
        <f>+Costos!G60</f>
        <v>944.99999999999989</v>
      </c>
      <c r="AB43" s="101">
        <f t="shared" si="11"/>
        <v>0</v>
      </c>
      <c r="AC43" s="98"/>
      <c r="AD43" s="100">
        <f>+Costos!G60</f>
        <v>944.99999999999989</v>
      </c>
      <c r="AE43" s="101">
        <f t="shared" si="12"/>
        <v>0</v>
      </c>
      <c r="AF43" s="98"/>
      <c r="AG43" s="100">
        <f>+Costos!G60</f>
        <v>944.99999999999989</v>
      </c>
      <c r="AH43" s="101">
        <f t="shared" si="13"/>
        <v>0</v>
      </c>
      <c r="AI43" s="98"/>
      <c r="AJ43" s="100">
        <f>+Costos!G60</f>
        <v>944.99999999999989</v>
      </c>
      <c r="AK43" s="101">
        <f t="shared" si="14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3"/>
        <v>0</v>
      </c>
      <c r="E44" s="98"/>
      <c r="F44" s="100">
        <f>+Costos!G65</f>
        <v>538.29999999999995</v>
      </c>
      <c r="G44" s="101">
        <f t="shared" si="4"/>
        <v>0</v>
      </c>
      <c r="H44" s="98"/>
      <c r="I44" s="100">
        <f>+Costos!G65</f>
        <v>538.29999999999995</v>
      </c>
      <c r="J44" s="101">
        <f t="shared" si="5"/>
        <v>0</v>
      </c>
      <c r="K44" s="98"/>
      <c r="L44" s="100">
        <f>+Costos!G65</f>
        <v>538.29999999999995</v>
      </c>
      <c r="M44" s="101">
        <f t="shared" si="6"/>
        <v>0</v>
      </c>
      <c r="N44" s="98"/>
      <c r="O44" s="100">
        <f>+Costos!G65</f>
        <v>538.29999999999995</v>
      </c>
      <c r="P44" s="101">
        <f t="shared" si="7"/>
        <v>0</v>
      </c>
      <c r="Q44" s="98"/>
      <c r="R44" s="100">
        <f>+Costos!G65</f>
        <v>538.29999999999995</v>
      </c>
      <c r="S44" s="101">
        <f t="shared" si="8"/>
        <v>0</v>
      </c>
      <c r="T44" s="98"/>
      <c r="U44" s="100">
        <f>+Costos!G65</f>
        <v>538.29999999999995</v>
      </c>
      <c r="V44" s="101">
        <f t="shared" si="9"/>
        <v>0</v>
      </c>
      <c r="W44" s="98"/>
      <c r="X44" s="100">
        <f>+Costos!G65</f>
        <v>538.29999999999995</v>
      </c>
      <c r="Y44" s="101">
        <f t="shared" si="10"/>
        <v>0</v>
      </c>
      <c r="Z44" s="98"/>
      <c r="AA44" s="100">
        <f>+Costos!G65</f>
        <v>538.29999999999995</v>
      </c>
      <c r="AB44" s="101">
        <f t="shared" si="11"/>
        <v>0</v>
      </c>
      <c r="AC44" s="98"/>
      <c r="AD44" s="100">
        <f>+Costos!G65</f>
        <v>538.29999999999995</v>
      </c>
      <c r="AE44" s="101">
        <f t="shared" si="12"/>
        <v>0</v>
      </c>
      <c r="AF44" s="98"/>
      <c r="AG44" s="100">
        <f>+Costos!G65</f>
        <v>538.29999999999995</v>
      </c>
      <c r="AH44" s="101">
        <f t="shared" si="13"/>
        <v>0</v>
      </c>
      <c r="AI44" s="98"/>
      <c r="AJ44" s="100">
        <f>+Costos!G65</f>
        <v>538.29999999999995</v>
      </c>
      <c r="AK44" s="101">
        <f t="shared" si="14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3"/>
        <v>0</v>
      </c>
      <c r="E45" s="98"/>
      <c r="F45" s="100">
        <f>+Costos!G66</f>
        <v>1076.5999999999999</v>
      </c>
      <c r="G45" s="101">
        <f t="shared" si="4"/>
        <v>0</v>
      </c>
      <c r="H45" s="98"/>
      <c r="I45" s="100">
        <f>+Costos!G66</f>
        <v>1076.5999999999999</v>
      </c>
      <c r="J45" s="101">
        <f t="shared" si="5"/>
        <v>0</v>
      </c>
      <c r="K45" s="98"/>
      <c r="L45" s="100">
        <f>+Costos!G66</f>
        <v>1076.5999999999999</v>
      </c>
      <c r="M45" s="101">
        <f t="shared" si="6"/>
        <v>0</v>
      </c>
      <c r="N45" s="98"/>
      <c r="O45" s="100">
        <f>+Costos!G66</f>
        <v>1076.5999999999999</v>
      </c>
      <c r="P45" s="101">
        <f t="shared" si="7"/>
        <v>0</v>
      </c>
      <c r="Q45" s="98"/>
      <c r="R45" s="100">
        <f>+Costos!G66</f>
        <v>1076.5999999999999</v>
      </c>
      <c r="S45" s="101">
        <f t="shared" si="8"/>
        <v>0</v>
      </c>
      <c r="T45" s="98"/>
      <c r="U45" s="100">
        <f>+Costos!G66</f>
        <v>1076.5999999999999</v>
      </c>
      <c r="V45" s="101">
        <f t="shared" si="9"/>
        <v>0</v>
      </c>
      <c r="W45" s="98"/>
      <c r="X45" s="100">
        <f>+Costos!G66</f>
        <v>1076.5999999999999</v>
      </c>
      <c r="Y45" s="101">
        <f t="shared" si="10"/>
        <v>0</v>
      </c>
      <c r="Z45" s="98"/>
      <c r="AA45" s="100">
        <f>+Costos!G66</f>
        <v>1076.5999999999999</v>
      </c>
      <c r="AB45" s="101">
        <f t="shared" si="11"/>
        <v>0</v>
      </c>
      <c r="AC45" s="98"/>
      <c r="AD45" s="100">
        <f>+Costos!G66</f>
        <v>1076.5999999999999</v>
      </c>
      <c r="AE45" s="101">
        <f t="shared" si="12"/>
        <v>0</v>
      </c>
      <c r="AF45" s="98"/>
      <c r="AG45" s="100">
        <f>+Costos!G66</f>
        <v>1076.5999999999999</v>
      </c>
      <c r="AH45" s="101">
        <f t="shared" si="13"/>
        <v>0</v>
      </c>
      <c r="AI45" s="98"/>
      <c r="AJ45" s="100">
        <f>+Costos!G66</f>
        <v>1076.5999999999999</v>
      </c>
      <c r="AK45" s="101">
        <f t="shared" si="14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3"/>
        <v>0</v>
      </c>
      <c r="E46" s="98"/>
      <c r="F46" s="100">
        <f>+Costos!G70</f>
        <v>2707.2878000000001</v>
      </c>
      <c r="G46" s="101">
        <f t="shared" si="4"/>
        <v>0</v>
      </c>
      <c r="H46" s="98"/>
      <c r="I46" s="100">
        <f>+Costos!G70</f>
        <v>2707.2878000000001</v>
      </c>
      <c r="J46" s="101">
        <f t="shared" si="5"/>
        <v>0</v>
      </c>
      <c r="K46" s="98"/>
      <c r="L46" s="100">
        <f>+Costos!G70</f>
        <v>2707.2878000000001</v>
      </c>
      <c r="M46" s="101">
        <f t="shared" si="6"/>
        <v>0</v>
      </c>
      <c r="N46" s="98"/>
      <c r="O46" s="100">
        <f>+Costos!G70</f>
        <v>2707.2878000000001</v>
      </c>
      <c r="P46" s="101">
        <f t="shared" si="7"/>
        <v>0</v>
      </c>
      <c r="Q46" s="98"/>
      <c r="R46" s="100">
        <f>+Costos!G70</f>
        <v>2707.2878000000001</v>
      </c>
      <c r="S46" s="101">
        <f t="shared" si="8"/>
        <v>0</v>
      </c>
      <c r="T46" s="98"/>
      <c r="U46" s="100">
        <f>+Costos!G70</f>
        <v>2707.2878000000001</v>
      </c>
      <c r="V46" s="101">
        <f t="shared" si="9"/>
        <v>0</v>
      </c>
      <c r="W46" s="98"/>
      <c r="X46" s="100">
        <f>+Costos!G70</f>
        <v>2707.2878000000001</v>
      </c>
      <c r="Y46" s="101">
        <f t="shared" si="10"/>
        <v>0</v>
      </c>
      <c r="Z46" s="98"/>
      <c r="AA46" s="100">
        <f>+Costos!G70</f>
        <v>2707.2878000000001</v>
      </c>
      <c r="AB46" s="101">
        <f t="shared" si="11"/>
        <v>0</v>
      </c>
      <c r="AC46" s="98"/>
      <c r="AD46" s="100">
        <f>+Costos!G70</f>
        <v>2707.2878000000001</v>
      </c>
      <c r="AE46" s="101">
        <f t="shared" si="12"/>
        <v>0</v>
      </c>
      <c r="AF46" s="98"/>
      <c r="AG46" s="100">
        <f>+Costos!G70</f>
        <v>2707.2878000000001</v>
      </c>
      <c r="AH46" s="101">
        <f t="shared" si="13"/>
        <v>0</v>
      </c>
      <c r="AI46" s="98"/>
      <c r="AJ46" s="100">
        <f>+Costos!G70</f>
        <v>2707.2878000000001</v>
      </c>
      <c r="AK46" s="101">
        <f t="shared" si="14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3"/>
        <v>0</v>
      </c>
      <c r="E47" s="98"/>
      <c r="F47" s="100">
        <f>+Costos!G78</f>
        <v>1341.5955874999997</v>
      </c>
      <c r="G47" s="101">
        <f t="shared" si="4"/>
        <v>0</v>
      </c>
      <c r="H47" s="98"/>
      <c r="I47" s="100">
        <f>+Costos!G78</f>
        <v>1341.5955874999997</v>
      </c>
      <c r="J47" s="101">
        <f t="shared" si="5"/>
        <v>0</v>
      </c>
      <c r="K47" s="98"/>
      <c r="L47" s="100">
        <f>+Costos!G78</f>
        <v>1341.5955874999997</v>
      </c>
      <c r="M47" s="101">
        <f t="shared" si="6"/>
        <v>0</v>
      </c>
      <c r="N47" s="98"/>
      <c r="O47" s="100">
        <f>+Costos!G78</f>
        <v>1341.5955874999997</v>
      </c>
      <c r="P47" s="101">
        <f t="shared" si="7"/>
        <v>0</v>
      </c>
      <c r="Q47" s="98"/>
      <c r="R47" s="100">
        <f>+Costos!G78</f>
        <v>1341.5955874999997</v>
      </c>
      <c r="S47" s="101">
        <f t="shared" si="8"/>
        <v>0</v>
      </c>
      <c r="T47" s="98"/>
      <c r="U47" s="100">
        <f>+Costos!G78</f>
        <v>1341.5955874999997</v>
      </c>
      <c r="V47" s="101">
        <f t="shared" si="9"/>
        <v>0</v>
      </c>
      <c r="W47" s="98"/>
      <c r="X47" s="100">
        <f>+Costos!G78</f>
        <v>1341.5955874999997</v>
      </c>
      <c r="Y47" s="101">
        <f t="shared" si="10"/>
        <v>0</v>
      </c>
      <c r="Z47" s="98"/>
      <c r="AA47" s="100">
        <f>+Costos!G78</f>
        <v>1341.5955874999997</v>
      </c>
      <c r="AB47" s="101">
        <f t="shared" si="11"/>
        <v>0</v>
      </c>
      <c r="AC47" s="98"/>
      <c r="AD47" s="100">
        <f>+Costos!G78</f>
        <v>1341.5955874999997</v>
      </c>
      <c r="AE47" s="101">
        <f t="shared" si="12"/>
        <v>0</v>
      </c>
      <c r="AF47" s="98"/>
      <c r="AG47" s="100">
        <f>+Costos!G78</f>
        <v>1341.5955874999997</v>
      </c>
      <c r="AH47" s="101">
        <f t="shared" si="13"/>
        <v>0</v>
      </c>
      <c r="AI47" s="98"/>
      <c r="AJ47" s="100">
        <f>+Costos!G78</f>
        <v>1341.5955874999997</v>
      </c>
      <c r="AK47" s="101">
        <f t="shared" si="14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3"/>
        <v>0</v>
      </c>
      <c r="E48" s="98"/>
      <c r="F48" s="100">
        <f>+Costos!G79</f>
        <v>2683.1911749999995</v>
      </c>
      <c r="G48" s="101">
        <f t="shared" si="4"/>
        <v>0</v>
      </c>
      <c r="H48" s="98"/>
      <c r="I48" s="100">
        <f>+Costos!G79</f>
        <v>2683.1911749999995</v>
      </c>
      <c r="J48" s="101">
        <f t="shared" si="5"/>
        <v>0</v>
      </c>
      <c r="K48" s="98"/>
      <c r="L48" s="100">
        <f>+Costos!G79</f>
        <v>2683.1911749999995</v>
      </c>
      <c r="M48" s="101">
        <f t="shared" si="6"/>
        <v>0</v>
      </c>
      <c r="N48" s="98"/>
      <c r="O48" s="100">
        <f>+Costos!G79</f>
        <v>2683.1911749999995</v>
      </c>
      <c r="P48" s="101">
        <f t="shared" si="7"/>
        <v>0</v>
      </c>
      <c r="Q48" s="98"/>
      <c r="R48" s="100">
        <f>+Costos!G79</f>
        <v>2683.1911749999995</v>
      </c>
      <c r="S48" s="101">
        <f t="shared" si="8"/>
        <v>0</v>
      </c>
      <c r="T48" s="98"/>
      <c r="U48" s="100">
        <f>+Costos!G79</f>
        <v>2683.1911749999995</v>
      </c>
      <c r="V48" s="101">
        <f t="shared" si="9"/>
        <v>0</v>
      </c>
      <c r="W48" s="98"/>
      <c r="X48" s="100">
        <f>+Costos!G79</f>
        <v>2683.1911749999995</v>
      </c>
      <c r="Y48" s="101">
        <f t="shared" si="10"/>
        <v>0</v>
      </c>
      <c r="Z48" s="98"/>
      <c r="AA48" s="100">
        <f>+Costos!G79</f>
        <v>2683.1911749999995</v>
      </c>
      <c r="AB48" s="101">
        <f t="shared" si="11"/>
        <v>0</v>
      </c>
      <c r="AC48" s="98"/>
      <c r="AD48" s="100">
        <f>+Costos!G79</f>
        <v>2683.1911749999995</v>
      </c>
      <c r="AE48" s="101">
        <f t="shared" si="12"/>
        <v>0</v>
      </c>
      <c r="AF48" s="98"/>
      <c r="AG48" s="100">
        <f>+Costos!G79</f>
        <v>2683.1911749999995</v>
      </c>
      <c r="AH48" s="101">
        <f t="shared" si="13"/>
        <v>0</v>
      </c>
      <c r="AI48" s="98"/>
      <c r="AJ48" s="100">
        <f>+Costos!G79</f>
        <v>2683.1911749999995</v>
      </c>
      <c r="AK48" s="101">
        <f t="shared" si="14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3"/>
        <v>0</v>
      </c>
      <c r="E49" s="98"/>
      <c r="F49" s="100">
        <f>+Costos!G80</f>
        <v>5366.382349999999</v>
      </c>
      <c r="G49" s="101">
        <f t="shared" si="4"/>
        <v>0</v>
      </c>
      <c r="H49" s="98"/>
      <c r="I49" s="100">
        <f>+Costos!G80</f>
        <v>5366.382349999999</v>
      </c>
      <c r="J49" s="101">
        <f t="shared" si="5"/>
        <v>0</v>
      </c>
      <c r="K49" s="98"/>
      <c r="L49" s="100">
        <f>+Costos!G80</f>
        <v>5366.382349999999</v>
      </c>
      <c r="M49" s="101">
        <f t="shared" si="6"/>
        <v>0</v>
      </c>
      <c r="N49" s="98"/>
      <c r="O49" s="100">
        <f>+Costos!G80</f>
        <v>5366.382349999999</v>
      </c>
      <c r="P49" s="101">
        <f t="shared" si="7"/>
        <v>0</v>
      </c>
      <c r="Q49" s="98"/>
      <c r="R49" s="100">
        <f>+Costos!G80</f>
        <v>5366.382349999999</v>
      </c>
      <c r="S49" s="101">
        <f t="shared" si="8"/>
        <v>0</v>
      </c>
      <c r="T49" s="98"/>
      <c r="U49" s="100">
        <f>+Costos!G80</f>
        <v>5366.382349999999</v>
      </c>
      <c r="V49" s="101">
        <f t="shared" si="9"/>
        <v>0</v>
      </c>
      <c r="W49" s="98"/>
      <c r="X49" s="100">
        <f>+Costos!G80</f>
        <v>5366.382349999999</v>
      </c>
      <c r="Y49" s="101">
        <f t="shared" si="10"/>
        <v>0</v>
      </c>
      <c r="Z49" s="98"/>
      <c r="AA49" s="100">
        <f>+Costos!G80</f>
        <v>5366.382349999999</v>
      </c>
      <c r="AB49" s="101">
        <f t="shared" si="11"/>
        <v>0</v>
      </c>
      <c r="AC49" s="98"/>
      <c r="AD49" s="100">
        <f>+Costos!G80</f>
        <v>5366.382349999999</v>
      </c>
      <c r="AE49" s="101">
        <f t="shared" si="12"/>
        <v>0</v>
      </c>
      <c r="AF49" s="98"/>
      <c r="AG49" s="100">
        <f>+Costos!G80</f>
        <v>5366.382349999999</v>
      </c>
      <c r="AH49" s="101">
        <f t="shared" si="13"/>
        <v>0</v>
      </c>
      <c r="AI49" s="98"/>
      <c r="AJ49" s="100">
        <f>+Costos!G80</f>
        <v>5366.382349999999</v>
      </c>
      <c r="AK49" s="101">
        <f t="shared" si="14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3"/>
        <v>0</v>
      </c>
      <c r="E50" s="98"/>
      <c r="F50" s="100">
        <f>+Costos!G87</f>
        <v>752.55882333333329</v>
      </c>
      <c r="G50" s="101">
        <f t="shared" si="4"/>
        <v>0</v>
      </c>
      <c r="H50" s="98">
        <v>5</v>
      </c>
      <c r="I50" s="100">
        <f>+Costos!G87</f>
        <v>752.55882333333329</v>
      </c>
      <c r="J50" s="101">
        <f t="shared" si="5"/>
        <v>3762.7941166666665</v>
      </c>
      <c r="K50" s="98"/>
      <c r="L50" s="100">
        <f>+Costos!G87</f>
        <v>752.55882333333329</v>
      </c>
      <c r="M50" s="101">
        <f t="shared" si="6"/>
        <v>0</v>
      </c>
      <c r="N50" s="98"/>
      <c r="O50" s="100">
        <f>+Costos!G87</f>
        <v>752.55882333333329</v>
      </c>
      <c r="P50" s="101">
        <f t="shared" si="7"/>
        <v>0</v>
      </c>
      <c r="Q50" s="98"/>
      <c r="R50" s="100">
        <f>+Costos!G87</f>
        <v>752.55882333333329</v>
      </c>
      <c r="S50" s="101">
        <f t="shared" si="8"/>
        <v>0</v>
      </c>
      <c r="T50" s="98"/>
      <c r="U50" s="100">
        <f>+Costos!G87</f>
        <v>752.55882333333329</v>
      </c>
      <c r="V50" s="101">
        <f t="shared" si="9"/>
        <v>0</v>
      </c>
      <c r="W50" s="98"/>
      <c r="X50" s="100">
        <f>+Costos!G87</f>
        <v>752.55882333333329</v>
      </c>
      <c r="Y50" s="101">
        <f t="shared" si="10"/>
        <v>0</v>
      </c>
      <c r="Z50" s="98"/>
      <c r="AA50" s="100">
        <f>+Costos!G87</f>
        <v>752.55882333333329</v>
      </c>
      <c r="AB50" s="101">
        <f t="shared" si="11"/>
        <v>0</v>
      </c>
      <c r="AC50" s="98"/>
      <c r="AD50" s="100">
        <f>+Costos!G87</f>
        <v>752.55882333333329</v>
      </c>
      <c r="AE50" s="101">
        <f t="shared" si="12"/>
        <v>0</v>
      </c>
      <c r="AF50" s="98"/>
      <c r="AG50" s="100">
        <f>+Costos!G87</f>
        <v>752.55882333333329</v>
      </c>
      <c r="AH50" s="101">
        <f t="shared" si="13"/>
        <v>0</v>
      </c>
      <c r="AI50" s="98"/>
      <c r="AJ50" s="100">
        <f>+Costos!G87</f>
        <v>752.55882333333329</v>
      </c>
      <c r="AK50" s="101">
        <f t="shared" si="14"/>
        <v>0</v>
      </c>
    </row>
    <row r="51" spans="1:37" ht="15.75">
      <c r="A51" s="9" t="s">
        <v>248</v>
      </c>
      <c r="B51" s="98">
        <v>3</v>
      </c>
      <c r="C51" s="100">
        <f>+Costos!G97</f>
        <v>801.55882333333329</v>
      </c>
      <c r="D51" s="101">
        <f t="shared" si="3"/>
        <v>2404.6764699999999</v>
      </c>
      <c r="E51" s="98"/>
      <c r="F51" s="100">
        <f>+Costos!G97</f>
        <v>801.55882333333329</v>
      </c>
      <c r="G51" s="101">
        <f t="shared" si="4"/>
        <v>0</v>
      </c>
      <c r="H51" s="98">
        <v>15</v>
      </c>
      <c r="I51" s="100">
        <f>+Costos!G97</f>
        <v>801.55882333333329</v>
      </c>
      <c r="J51" s="101">
        <f t="shared" si="5"/>
        <v>12023.38235</v>
      </c>
      <c r="K51" s="98"/>
      <c r="L51" s="100">
        <f>+Costos!G97</f>
        <v>801.55882333333329</v>
      </c>
      <c r="M51" s="101">
        <f t="shared" si="6"/>
        <v>0</v>
      </c>
      <c r="N51" s="98"/>
      <c r="O51" s="100">
        <f>+Costos!G97</f>
        <v>801.55882333333329</v>
      </c>
      <c r="P51" s="101">
        <f t="shared" si="7"/>
        <v>0</v>
      </c>
      <c r="Q51" s="98"/>
      <c r="R51" s="100">
        <f>+Costos!G97</f>
        <v>801.55882333333329</v>
      </c>
      <c r="S51" s="101">
        <f t="shared" si="8"/>
        <v>0</v>
      </c>
      <c r="T51" s="98"/>
      <c r="U51" s="100">
        <f>+Costos!G97</f>
        <v>801.55882333333329</v>
      </c>
      <c r="V51" s="101">
        <f t="shared" si="9"/>
        <v>0</v>
      </c>
      <c r="W51" s="98"/>
      <c r="X51" s="100">
        <f>+Costos!G97</f>
        <v>801.55882333333329</v>
      </c>
      <c r="Y51" s="101">
        <f t="shared" si="10"/>
        <v>0</v>
      </c>
      <c r="Z51" s="98"/>
      <c r="AA51" s="100">
        <f>+Costos!G97</f>
        <v>801.55882333333329</v>
      </c>
      <c r="AB51" s="101">
        <f t="shared" si="11"/>
        <v>0</v>
      </c>
      <c r="AC51" s="98"/>
      <c r="AD51" s="100">
        <f>+Costos!G97</f>
        <v>801.55882333333329</v>
      </c>
      <c r="AE51" s="101">
        <f t="shared" si="12"/>
        <v>0</v>
      </c>
      <c r="AF51" s="98"/>
      <c r="AG51" s="100">
        <f>+Costos!G97</f>
        <v>801.55882333333329</v>
      </c>
      <c r="AH51" s="101">
        <f t="shared" si="13"/>
        <v>0</v>
      </c>
      <c r="AI51" s="98"/>
      <c r="AJ51" s="100">
        <f>+Costos!G97</f>
        <v>801.55882333333329</v>
      </c>
      <c r="AK51" s="101">
        <f t="shared" si="14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3"/>
        <v>0</v>
      </c>
      <c r="E52" s="98"/>
      <c r="F52" s="100">
        <f>+Costos!G108</f>
        <v>935.51217666666662</v>
      </c>
      <c r="G52" s="101">
        <f t="shared" si="4"/>
        <v>0</v>
      </c>
      <c r="H52" s="98"/>
      <c r="I52" s="100">
        <f>+Costos!G108</f>
        <v>935.51217666666662</v>
      </c>
      <c r="J52" s="101">
        <f t="shared" si="5"/>
        <v>0</v>
      </c>
      <c r="K52" s="98"/>
      <c r="L52" s="100">
        <f>+Costos!G108</f>
        <v>935.51217666666662</v>
      </c>
      <c r="M52" s="101">
        <f t="shared" si="6"/>
        <v>0</v>
      </c>
      <c r="N52" s="98"/>
      <c r="O52" s="100">
        <f>+Costos!G108</f>
        <v>935.51217666666662</v>
      </c>
      <c r="P52" s="101">
        <f t="shared" si="7"/>
        <v>0</v>
      </c>
      <c r="Q52" s="98"/>
      <c r="R52" s="100">
        <f>+Costos!G108</f>
        <v>935.51217666666662</v>
      </c>
      <c r="S52" s="101">
        <f t="shared" si="8"/>
        <v>0</v>
      </c>
      <c r="T52" s="98"/>
      <c r="U52" s="100">
        <f>+Costos!G108</f>
        <v>935.51217666666662</v>
      </c>
      <c r="V52" s="101">
        <f t="shared" si="9"/>
        <v>0</v>
      </c>
      <c r="W52" s="98"/>
      <c r="X52" s="100">
        <f>+Costos!G108</f>
        <v>935.51217666666662</v>
      </c>
      <c r="Y52" s="101">
        <f t="shared" si="10"/>
        <v>0</v>
      </c>
      <c r="Z52" s="98"/>
      <c r="AA52" s="100">
        <f>+Costos!G108</f>
        <v>935.51217666666662</v>
      </c>
      <c r="AB52" s="101">
        <f t="shared" si="11"/>
        <v>0</v>
      </c>
      <c r="AC52" s="98"/>
      <c r="AD52" s="100">
        <f>+Costos!G108</f>
        <v>935.51217666666662</v>
      </c>
      <c r="AE52" s="101">
        <f t="shared" si="12"/>
        <v>0</v>
      </c>
      <c r="AF52" s="98"/>
      <c r="AG52" s="100">
        <f>+Costos!G108</f>
        <v>935.51217666666662</v>
      </c>
      <c r="AH52" s="101">
        <f t="shared" si="13"/>
        <v>0</v>
      </c>
      <c r="AI52" s="98"/>
      <c r="AJ52" s="100">
        <f>+Costos!G108</f>
        <v>935.51217666666662</v>
      </c>
      <c r="AK52" s="101">
        <f t="shared" si="14"/>
        <v>0</v>
      </c>
    </row>
    <row r="53" spans="1:37" ht="15.75">
      <c r="A53" s="9" t="s">
        <v>28</v>
      </c>
      <c r="B53" s="98">
        <v>1</v>
      </c>
      <c r="C53" s="100">
        <f>+Costos!G119</f>
        <v>303.67823499999997</v>
      </c>
      <c r="D53" s="101">
        <f t="shared" si="3"/>
        <v>303.67823499999997</v>
      </c>
      <c r="E53" s="98"/>
      <c r="F53" s="100">
        <f>+Costos!G119</f>
        <v>303.67823499999997</v>
      </c>
      <c r="G53" s="101">
        <f t="shared" si="4"/>
        <v>0</v>
      </c>
      <c r="H53" s="98">
        <v>1</v>
      </c>
      <c r="I53" s="100">
        <f>+Costos!G119</f>
        <v>303.67823499999997</v>
      </c>
      <c r="J53" s="101">
        <f t="shared" si="5"/>
        <v>303.67823499999997</v>
      </c>
      <c r="K53" s="98"/>
      <c r="L53" s="100">
        <f>+Costos!G119</f>
        <v>303.67823499999997</v>
      </c>
      <c r="M53" s="101">
        <f t="shared" si="6"/>
        <v>0</v>
      </c>
      <c r="N53" s="98"/>
      <c r="O53" s="100">
        <f>+Costos!G119</f>
        <v>303.67823499999997</v>
      </c>
      <c r="P53" s="101">
        <f t="shared" si="7"/>
        <v>0</v>
      </c>
      <c r="Q53" s="98"/>
      <c r="R53" s="100">
        <f>+Costos!G119</f>
        <v>303.67823499999997</v>
      </c>
      <c r="S53" s="101">
        <f t="shared" si="8"/>
        <v>0</v>
      </c>
      <c r="T53" s="98"/>
      <c r="U53" s="100">
        <f>+Costos!G119</f>
        <v>303.67823499999997</v>
      </c>
      <c r="V53" s="101">
        <f t="shared" si="9"/>
        <v>0</v>
      </c>
      <c r="W53" s="98"/>
      <c r="X53" s="100">
        <f>+Costos!G119</f>
        <v>303.67823499999997</v>
      </c>
      <c r="Y53" s="101">
        <f t="shared" si="10"/>
        <v>0</v>
      </c>
      <c r="Z53" s="98"/>
      <c r="AA53" s="100">
        <f>+Costos!G119</f>
        <v>303.67823499999997</v>
      </c>
      <c r="AB53" s="101">
        <f t="shared" si="11"/>
        <v>0</v>
      </c>
      <c r="AC53" s="98"/>
      <c r="AD53" s="100">
        <f>+Costos!G119</f>
        <v>303.67823499999997</v>
      </c>
      <c r="AE53" s="101">
        <f t="shared" si="12"/>
        <v>0</v>
      </c>
      <c r="AF53" s="98"/>
      <c r="AG53" s="100">
        <f>+Costos!G119</f>
        <v>303.67823499999997</v>
      </c>
      <c r="AH53" s="101">
        <f t="shared" si="13"/>
        <v>0</v>
      </c>
      <c r="AI53" s="98"/>
      <c r="AJ53" s="100">
        <f>+Costos!G119</f>
        <v>303.67823499999997</v>
      </c>
      <c r="AK53" s="101">
        <f t="shared" si="14"/>
        <v>0</v>
      </c>
    </row>
    <row r="54" spans="1:37" ht="15.75">
      <c r="A54" s="9" t="s">
        <v>29</v>
      </c>
      <c r="B54" s="98">
        <v>1</v>
      </c>
      <c r="C54" s="100">
        <f>+Costos!G120</f>
        <v>607.35646999999994</v>
      </c>
      <c r="D54" s="101">
        <f t="shared" si="3"/>
        <v>607.35646999999994</v>
      </c>
      <c r="E54" s="98"/>
      <c r="F54" s="100">
        <f>+Costos!G120</f>
        <v>607.35646999999994</v>
      </c>
      <c r="G54" s="101">
        <f t="shared" si="4"/>
        <v>0</v>
      </c>
      <c r="H54" s="98"/>
      <c r="I54" s="100">
        <f>+Costos!G120</f>
        <v>607.35646999999994</v>
      </c>
      <c r="J54" s="101">
        <f t="shared" si="5"/>
        <v>0</v>
      </c>
      <c r="K54" s="98">
        <v>3</v>
      </c>
      <c r="L54" s="100">
        <f>+Costos!G120</f>
        <v>607.35646999999994</v>
      </c>
      <c r="M54" s="101">
        <f t="shared" si="6"/>
        <v>1822.0694099999998</v>
      </c>
      <c r="N54" s="98"/>
      <c r="O54" s="100">
        <f>+Costos!G120</f>
        <v>607.35646999999994</v>
      </c>
      <c r="P54" s="101">
        <f t="shared" si="7"/>
        <v>0</v>
      </c>
      <c r="Q54" s="98"/>
      <c r="R54" s="100">
        <f>+Costos!G120</f>
        <v>607.35646999999994</v>
      </c>
      <c r="S54" s="101">
        <f t="shared" si="8"/>
        <v>0</v>
      </c>
      <c r="T54" s="98"/>
      <c r="U54" s="100">
        <f>+Costos!G120</f>
        <v>607.35646999999994</v>
      </c>
      <c r="V54" s="101">
        <f t="shared" si="9"/>
        <v>0</v>
      </c>
      <c r="W54" s="98"/>
      <c r="X54" s="100">
        <f>+Costos!G120</f>
        <v>607.35646999999994</v>
      </c>
      <c r="Y54" s="101">
        <f t="shared" si="10"/>
        <v>0</v>
      </c>
      <c r="Z54" s="98"/>
      <c r="AA54" s="100">
        <f>+Costos!G120</f>
        <v>607.35646999999994</v>
      </c>
      <c r="AB54" s="101">
        <f t="shared" si="11"/>
        <v>0</v>
      </c>
      <c r="AC54" s="98"/>
      <c r="AD54" s="100">
        <f>+Costos!G120</f>
        <v>607.35646999999994</v>
      </c>
      <c r="AE54" s="101">
        <f t="shared" si="12"/>
        <v>0</v>
      </c>
      <c r="AF54" s="98"/>
      <c r="AG54" s="100">
        <f>+Costos!G120</f>
        <v>607.35646999999994</v>
      </c>
      <c r="AH54" s="101">
        <f t="shared" si="13"/>
        <v>0</v>
      </c>
      <c r="AI54" s="98"/>
      <c r="AJ54" s="100">
        <f>+Costos!G120</f>
        <v>607.35646999999994</v>
      </c>
      <c r="AK54" s="101">
        <f t="shared" si="14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3"/>
        <v>0</v>
      </c>
      <c r="E55" s="98"/>
      <c r="F55" s="100">
        <f>+Costos!G122</f>
        <v>3036.7823499999995</v>
      </c>
      <c r="G55" s="101">
        <f t="shared" si="4"/>
        <v>0</v>
      </c>
      <c r="H55" s="98"/>
      <c r="I55" s="100">
        <f>+Costos!G122</f>
        <v>3036.7823499999995</v>
      </c>
      <c r="J55" s="101">
        <f t="shared" si="5"/>
        <v>0</v>
      </c>
      <c r="K55" s="98"/>
      <c r="L55" s="100">
        <f>+Costos!G122</f>
        <v>3036.7823499999995</v>
      </c>
      <c r="M55" s="101">
        <f t="shared" si="6"/>
        <v>0</v>
      </c>
      <c r="N55" s="98"/>
      <c r="O55" s="100">
        <f>+Costos!G122</f>
        <v>3036.7823499999995</v>
      </c>
      <c r="P55" s="101">
        <f t="shared" si="7"/>
        <v>0</v>
      </c>
      <c r="Q55" s="98"/>
      <c r="R55" s="100">
        <f>+Costos!G122</f>
        <v>3036.7823499999995</v>
      </c>
      <c r="S55" s="101">
        <f t="shared" si="8"/>
        <v>0</v>
      </c>
      <c r="T55" s="98"/>
      <c r="U55" s="100">
        <f>+Costos!G122</f>
        <v>3036.7823499999995</v>
      </c>
      <c r="V55" s="101">
        <f t="shared" si="9"/>
        <v>0</v>
      </c>
      <c r="W55" s="98"/>
      <c r="X55" s="100">
        <f>+Costos!G122</f>
        <v>3036.7823499999995</v>
      </c>
      <c r="Y55" s="101">
        <f t="shared" si="10"/>
        <v>0</v>
      </c>
      <c r="Z55" s="98"/>
      <c r="AA55" s="100">
        <f>+Costos!G122</f>
        <v>3036.7823499999995</v>
      </c>
      <c r="AB55" s="101">
        <f t="shared" si="11"/>
        <v>0</v>
      </c>
      <c r="AC55" s="98"/>
      <c r="AD55" s="100">
        <f>+Costos!G122</f>
        <v>3036.7823499999995</v>
      </c>
      <c r="AE55" s="101">
        <f t="shared" si="12"/>
        <v>0</v>
      </c>
      <c r="AF55" s="98"/>
      <c r="AG55" s="100">
        <f>+Costos!G122</f>
        <v>3036.7823499999995</v>
      </c>
      <c r="AH55" s="101">
        <f t="shared" si="13"/>
        <v>0</v>
      </c>
      <c r="AI55" s="98"/>
      <c r="AJ55" s="100">
        <f>+Costos!G122</f>
        <v>3036.7823499999995</v>
      </c>
      <c r="AK55" s="101">
        <f t="shared" si="14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3"/>
        <v>0</v>
      </c>
      <c r="E56" s="98"/>
      <c r="F56" s="100">
        <f>+Costos!G127</f>
        <v>5928.2688429999998</v>
      </c>
      <c r="G56" s="101">
        <f t="shared" si="4"/>
        <v>0</v>
      </c>
      <c r="H56" s="98"/>
      <c r="I56" s="100">
        <f>+Costos!G127</f>
        <v>5928.2688429999998</v>
      </c>
      <c r="J56" s="101">
        <f t="shared" si="5"/>
        <v>0</v>
      </c>
      <c r="K56" s="98"/>
      <c r="L56" s="100">
        <f>+Costos!G127</f>
        <v>5928.2688429999998</v>
      </c>
      <c r="M56" s="101">
        <f t="shared" si="6"/>
        <v>0</v>
      </c>
      <c r="N56" s="98"/>
      <c r="O56" s="100">
        <f>+Costos!G127</f>
        <v>5928.2688429999998</v>
      </c>
      <c r="P56" s="101">
        <f t="shared" si="7"/>
        <v>0</v>
      </c>
      <c r="Q56" s="98"/>
      <c r="R56" s="100">
        <f>+Costos!G127</f>
        <v>5928.2688429999998</v>
      </c>
      <c r="S56" s="101">
        <f t="shared" si="8"/>
        <v>0</v>
      </c>
      <c r="T56" s="98"/>
      <c r="U56" s="100">
        <f>+Costos!G127</f>
        <v>5928.2688429999998</v>
      </c>
      <c r="V56" s="101">
        <f t="shared" si="9"/>
        <v>0</v>
      </c>
      <c r="W56" s="98"/>
      <c r="X56" s="100">
        <f>+Costos!G127</f>
        <v>5928.2688429999998</v>
      </c>
      <c r="Y56" s="101">
        <f t="shared" si="10"/>
        <v>0</v>
      </c>
      <c r="Z56" s="98"/>
      <c r="AA56" s="100">
        <f>+Costos!G127</f>
        <v>5928.2688429999998</v>
      </c>
      <c r="AB56" s="101">
        <f t="shared" si="11"/>
        <v>0</v>
      </c>
      <c r="AC56" s="98"/>
      <c r="AD56" s="100">
        <f>+Costos!G127</f>
        <v>5928.2688429999998</v>
      </c>
      <c r="AE56" s="101">
        <f t="shared" si="12"/>
        <v>0</v>
      </c>
      <c r="AF56" s="98"/>
      <c r="AG56" s="100">
        <f>+Costos!G127</f>
        <v>5928.2688429999998</v>
      </c>
      <c r="AH56" s="101">
        <f t="shared" si="13"/>
        <v>0</v>
      </c>
      <c r="AI56" s="98"/>
      <c r="AJ56" s="100">
        <f>+Costos!G127</f>
        <v>5928.2688429999998</v>
      </c>
      <c r="AK56" s="101">
        <f t="shared" si="14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3"/>
        <v>0</v>
      </c>
      <c r="E57" s="98"/>
      <c r="F57" s="100">
        <f>+Costos!G136</f>
        <v>158.13566299999999</v>
      </c>
      <c r="G57" s="101">
        <f t="shared" si="4"/>
        <v>0</v>
      </c>
      <c r="H57" s="98"/>
      <c r="I57" s="100">
        <f>+Costos!G136</f>
        <v>158.13566299999999</v>
      </c>
      <c r="J57" s="101">
        <f t="shared" si="5"/>
        <v>0</v>
      </c>
      <c r="K57" s="98"/>
      <c r="L57" s="100">
        <f>+Costos!G136</f>
        <v>158.13566299999999</v>
      </c>
      <c r="M57" s="101">
        <f t="shared" si="6"/>
        <v>0</v>
      </c>
      <c r="N57" s="98"/>
      <c r="O57" s="100">
        <f>+Costos!G136</f>
        <v>158.13566299999999</v>
      </c>
      <c r="P57" s="101">
        <f t="shared" si="7"/>
        <v>0</v>
      </c>
      <c r="Q57" s="98"/>
      <c r="R57" s="100">
        <f>+Costos!G136</f>
        <v>158.13566299999999</v>
      </c>
      <c r="S57" s="101">
        <f t="shared" si="8"/>
        <v>0</v>
      </c>
      <c r="T57" s="98"/>
      <c r="U57" s="100">
        <f>+Costos!G136</f>
        <v>158.13566299999999</v>
      </c>
      <c r="V57" s="101">
        <f t="shared" si="9"/>
        <v>0</v>
      </c>
      <c r="W57" s="98"/>
      <c r="X57" s="100">
        <f>+Costos!G136</f>
        <v>158.13566299999999</v>
      </c>
      <c r="Y57" s="101">
        <f t="shared" si="10"/>
        <v>0</v>
      </c>
      <c r="Z57" s="98"/>
      <c r="AA57" s="100">
        <f>+Costos!G136</f>
        <v>158.13566299999999</v>
      </c>
      <c r="AB57" s="101">
        <f t="shared" si="11"/>
        <v>0</v>
      </c>
      <c r="AC57" s="98"/>
      <c r="AD57" s="100">
        <f>+Costos!G136</f>
        <v>158.13566299999999</v>
      </c>
      <c r="AE57" s="101">
        <f t="shared" si="12"/>
        <v>0</v>
      </c>
      <c r="AF57" s="98"/>
      <c r="AG57" s="100">
        <f>+Costos!G136</f>
        <v>158.13566299999999</v>
      </c>
      <c r="AH57" s="101">
        <f t="shared" si="13"/>
        <v>0</v>
      </c>
      <c r="AI57" s="98"/>
      <c r="AJ57" s="100">
        <f>+Costos!G136</f>
        <v>158.13566299999999</v>
      </c>
      <c r="AK57" s="101">
        <f t="shared" si="14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3"/>
        <v>0</v>
      </c>
      <c r="E58" s="98"/>
      <c r="F58" s="100">
        <f>+Costos!G141</f>
        <v>949.50909375000003</v>
      </c>
      <c r="G58" s="101">
        <f t="shared" si="4"/>
        <v>0</v>
      </c>
      <c r="H58" s="98"/>
      <c r="I58" s="100">
        <f>+Costos!G141</f>
        <v>949.50909375000003</v>
      </c>
      <c r="J58" s="101">
        <f t="shared" si="5"/>
        <v>0</v>
      </c>
      <c r="K58" s="98"/>
      <c r="L58" s="100">
        <f>+Costos!G141</f>
        <v>949.50909375000003</v>
      </c>
      <c r="M58" s="101">
        <f t="shared" si="6"/>
        <v>0</v>
      </c>
      <c r="N58" s="98"/>
      <c r="O58" s="100">
        <f>+Costos!G141</f>
        <v>949.50909375000003</v>
      </c>
      <c r="P58" s="101">
        <f t="shared" si="7"/>
        <v>0</v>
      </c>
      <c r="Q58" s="98"/>
      <c r="R58" s="100">
        <f>+Costos!G141</f>
        <v>949.50909375000003</v>
      </c>
      <c r="S58" s="101">
        <f t="shared" si="8"/>
        <v>0</v>
      </c>
      <c r="T58" s="98"/>
      <c r="U58" s="100">
        <f>+Costos!G141</f>
        <v>949.50909375000003</v>
      </c>
      <c r="V58" s="101">
        <f t="shared" si="9"/>
        <v>0</v>
      </c>
      <c r="W58" s="98"/>
      <c r="X58" s="100">
        <f>+Costos!G141</f>
        <v>949.50909375000003</v>
      </c>
      <c r="Y58" s="101">
        <f t="shared" si="10"/>
        <v>0</v>
      </c>
      <c r="Z58" s="98"/>
      <c r="AA58" s="100">
        <f>+Costos!G141</f>
        <v>949.50909375000003</v>
      </c>
      <c r="AB58" s="101">
        <f t="shared" si="11"/>
        <v>0</v>
      </c>
      <c r="AC58" s="98"/>
      <c r="AD58" s="100">
        <f>+Costos!G141</f>
        <v>949.50909375000003</v>
      </c>
      <c r="AE58" s="101">
        <f t="shared" si="12"/>
        <v>0</v>
      </c>
      <c r="AF58" s="98"/>
      <c r="AG58" s="100">
        <f>+Costos!G141</f>
        <v>949.50909375000003</v>
      </c>
      <c r="AH58" s="101">
        <f t="shared" si="13"/>
        <v>0</v>
      </c>
      <c r="AI58" s="98"/>
      <c r="AJ58" s="100">
        <f>+Costos!G141</f>
        <v>949.50909375000003</v>
      </c>
      <c r="AK58" s="101">
        <f t="shared" si="14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3"/>
        <v>0</v>
      </c>
      <c r="E59" s="98"/>
      <c r="F59" s="100">
        <f>+Costos!G142</f>
        <v>1899.0181875000001</v>
      </c>
      <c r="G59" s="101">
        <f t="shared" si="4"/>
        <v>0</v>
      </c>
      <c r="H59" s="98"/>
      <c r="I59" s="100">
        <f>+Costos!G142</f>
        <v>1899.0181875000001</v>
      </c>
      <c r="J59" s="101">
        <f t="shared" si="5"/>
        <v>0</v>
      </c>
      <c r="K59" s="98"/>
      <c r="L59" s="100">
        <f>+Costos!G142</f>
        <v>1899.0181875000001</v>
      </c>
      <c r="M59" s="101">
        <f t="shared" si="6"/>
        <v>0</v>
      </c>
      <c r="N59" s="98"/>
      <c r="O59" s="100">
        <f>+Costos!G142</f>
        <v>1899.0181875000001</v>
      </c>
      <c r="P59" s="101">
        <f t="shared" si="7"/>
        <v>0</v>
      </c>
      <c r="Q59" s="98"/>
      <c r="R59" s="100">
        <f>+Costos!G142</f>
        <v>1899.0181875000001</v>
      </c>
      <c r="S59" s="101">
        <f t="shared" si="8"/>
        <v>0</v>
      </c>
      <c r="T59" s="98">
        <v>1</v>
      </c>
      <c r="U59" s="100">
        <f>+Costos!G142</f>
        <v>1899.0181875000001</v>
      </c>
      <c r="V59" s="101">
        <f t="shared" si="9"/>
        <v>1899.0181875000001</v>
      </c>
      <c r="W59" s="98"/>
      <c r="X59" s="100">
        <f>+Costos!G142</f>
        <v>1899.0181875000001</v>
      </c>
      <c r="Y59" s="101">
        <f t="shared" si="10"/>
        <v>0</v>
      </c>
      <c r="Z59" s="98"/>
      <c r="AA59" s="100">
        <f>+Costos!G142</f>
        <v>1899.0181875000001</v>
      </c>
      <c r="AB59" s="101">
        <f t="shared" si="11"/>
        <v>0</v>
      </c>
      <c r="AC59" s="98"/>
      <c r="AD59" s="100">
        <f>+Costos!G142</f>
        <v>1899.0181875000001</v>
      </c>
      <c r="AE59" s="101">
        <f t="shared" si="12"/>
        <v>0</v>
      </c>
      <c r="AF59" s="98"/>
      <c r="AG59" s="100">
        <f>+Costos!G142</f>
        <v>1899.0181875000001</v>
      </c>
      <c r="AH59" s="101">
        <f t="shared" si="13"/>
        <v>0</v>
      </c>
      <c r="AI59" s="98"/>
      <c r="AJ59" s="100">
        <f>+Costos!G142</f>
        <v>1899.0181875000001</v>
      </c>
      <c r="AK59" s="101">
        <f t="shared" si="14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3"/>
        <v>0</v>
      </c>
      <c r="E60" s="98"/>
      <c r="F60" s="100">
        <f>+Costos!G149</f>
        <v>17702.546131199997</v>
      </c>
      <c r="G60" s="101">
        <f t="shared" si="4"/>
        <v>0</v>
      </c>
      <c r="H60" s="98"/>
      <c r="I60" s="100">
        <f>+Costos!G149</f>
        <v>17702.546131199997</v>
      </c>
      <c r="J60" s="101">
        <f t="shared" si="5"/>
        <v>0</v>
      </c>
      <c r="K60" s="98"/>
      <c r="L60" s="100">
        <f>+Costos!G149</f>
        <v>17702.546131199997</v>
      </c>
      <c r="M60" s="101">
        <f t="shared" si="6"/>
        <v>0</v>
      </c>
      <c r="N60" s="98"/>
      <c r="O60" s="100">
        <f>+Costos!G149</f>
        <v>17702.546131199997</v>
      </c>
      <c r="P60" s="101">
        <f t="shared" si="7"/>
        <v>0</v>
      </c>
      <c r="Q60" s="98">
        <v>1</v>
      </c>
      <c r="R60" s="100">
        <f>+Costos!G149</f>
        <v>17702.546131199997</v>
      </c>
      <c r="S60" s="101">
        <f t="shared" si="8"/>
        <v>17702.546131199997</v>
      </c>
      <c r="T60" s="98"/>
      <c r="U60" s="100">
        <f>+Costos!G149</f>
        <v>17702.546131199997</v>
      </c>
      <c r="V60" s="101">
        <f t="shared" si="9"/>
        <v>0</v>
      </c>
      <c r="W60" s="98"/>
      <c r="X60" s="100">
        <f>+Costos!G149</f>
        <v>17702.546131199997</v>
      </c>
      <c r="Y60" s="101">
        <f t="shared" si="10"/>
        <v>0</v>
      </c>
      <c r="Z60" s="98"/>
      <c r="AA60" s="100">
        <f>+Costos!G149</f>
        <v>17702.546131199997</v>
      </c>
      <c r="AB60" s="101">
        <f t="shared" si="11"/>
        <v>0</v>
      </c>
      <c r="AC60" s="98"/>
      <c r="AD60" s="100">
        <f>+Costos!G149</f>
        <v>17702.546131199997</v>
      </c>
      <c r="AE60" s="101">
        <f t="shared" si="12"/>
        <v>0</v>
      </c>
      <c r="AF60" s="98"/>
      <c r="AG60" s="100">
        <f>+Costos!G149</f>
        <v>17702.546131199997</v>
      </c>
      <c r="AH60" s="101">
        <f t="shared" si="13"/>
        <v>0</v>
      </c>
      <c r="AI60" s="98"/>
      <c r="AJ60" s="100">
        <f>+Costos!G149</f>
        <v>17702.546131199997</v>
      </c>
      <c r="AK60" s="101">
        <f t="shared" si="14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3"/>
        <v>0</v>
      </c>
      <c r="E61" s="98"/>
      <c r="F61" s="100">
        <f>+Costos!G156</f>
        <v>9269.4</v>
      </c>
      <c r="G61" s="101">
        <f t="shared" si="4"/>
        <v>0</v>
      </c>
      <c r="H61" s="98"/>
      <c r="I61" s="100">
        <f>+Costos!G156</f>
        <v>9269.4</v>
      </c>
      <c r="J61" s="101">
        <f t="shared" si="5"/>
        <v>0</v>
      </c>
      <c r="K61" s="98"/>
      <c r="L61" s="100">
        <f>+Costos!G156</f>
        <v>9269.4</v>
      </c>
      <c r="M61" s="101">
        <f t="shared" si="6"/>
        <v>0</v>
      </c>
      <c r="N61" s="98"/>
      <c r="O61" s="100">
        <f>+Costos!G156</f>
        <v>9269.4</v>
      </c>
      <c r="P61" s="101">
        <f t="shared" si="7"/>
        <v>0</v>
      </c>
      <c r="Q61" s="98"/>
      <c r="R61" s="100">
        <f>+Costos!G156</f>
        <v>9269.4</v>
      </c>
      <c r="S61" s="101">
        <f t="shared" si="8"/>
        <v>0</v>
      </c>
      <c r="T61" s="98"/>
      <c r="U61" s="100">
        <f>+Costos!G156</f>
        <v>9269.4</v>
      </c>
      <c r="V61" s="101">
        <f t="shared" si="9"/>
        <v>0</v>
      </c>
      <c r="W61" s="98"/>
      <c r="X61" s="100">
        <f>+Costos!G156</f>
        <v>9269.4</v>
      </c>
      <c r="Y61" s="101">
        <f t="shared" si="10"/>
        <v>0</v>
      </c>
      <c r="Z61" s="98"/>
      <c r="AA61" s="100">
        <f>+Costos!G156</f>
        <v>9269.4</v>
      </c>
      <c r="AB61" s="101">
        <f t="shared" si="11"/>
        <v>0</v>
      </c>
      <c r="AC61" s="98"/>
      <c r="AD61" s="100">
        <f>+Costos!G156</f>
        <v>9269.4</v>
      </c>
      <c r="AE61" s="101">
        <f t="shared" si="12"/>
        <v>0</v>
      </c>
      <c r="AF61" s="98"/>
      <c r="AG61" s="100">
        <f>+Costos!G156</f>
        <v>9269.4</v>
      </c>
      <c r="AH61" s="101">
        <f t="shared" si="13"/>
        <v>0</v>
      </c>
      <c r="AI61" s="98"/>
      <c r="AJ61" s="100">
        <f>+Costos!G156</f>
        <v>9269.4</v>
      </c>
      <c r="AK61" s="101">
        <f t="shared" si="14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3"/>
        <v>0</v>
      </c>
      <c r="E62" s="98"/>
      <c r="F62" s="100">
        <f>+Costos!G161</f>
        <v>0</v>
      </c>
      <c r="G62" s="101">
        <f t="shared" si="4"/>
        <v>0</v>
      </c>
      <c r="H62" s="98"/>
      <c r="I62" s="100">
        <f>+Costos!G161</f>
        <v>0</v>
      </c>
      <c r="J62" s="101">
        <f t="shared" si="5"/>
        <v>0</v>
      </c>
      <c r="K62" s="98"/>
      <c r="L62" s="100">
        <f>+Costos!G161</f>
        <v>0</v>
      </c>
      <c r="M62" s="101">
        <f t="shared" si="6"/>
        <v>0</v>
      </c>
      <c r="N62" s="98"/>
      <c r="O62" s="100">
        <f>+Costos!G161</f>
        <v>0</v>
      </c>
      <c r="P62" s="101">
        <f t="shared" si="7"/>
        <v>0</v>
      </c>
      <c r="Q62" s="98"/>
      <c r="R62" s="100">
        <f>+Costos!G161</f>
        <v>0</v>
      </c>
      <c r="S62" s="101">
        <f t="shared" si="8"/>
        <v>0</v>
      </c>
      <c r="T62" s="98"/>
      <c r="U62" s="100">
        <f>+Costos!G161</f>
        <v>0</v>
      </c>
      <c r="V62" s="101">
        <f t="shared" si="9"/>
        <v>0</v>
      </c>
      <c r="W62" s="98"/>
      <c r="X62" s="100">
        <f>+Costos!G161</f>
        <v>0</v>
      </c>
      <c r="Y62" s="101">
        <f t="shared" si="10"/>
        <v>0</v>
      </c>
      <c r="Z62" s="98"/>
      <c r="AA62" s="100">
        <f>+Costos!G161</f>
        <v>0</v>
      </c>
      <c r="AB62" s="101">
        <f t="shared" si="11"/>
        <v>0</v>
      </c>
      <c r="AC62" s="98"/>
      <c r="AD62" s="100">
        <f>+Costos!G161</f>
        <v>0</v>
      </c>
      <c r="AE62" s="101">
        <f t="shared" si="12"/>
        <v>0</v>
      </c>
      <c r="AF62" s="98"/>
      <c r="AG62" s="100">
        <f>+Costos!G161</f>
        <v>0</v>
      </c>
      <c r="AH62" s="101">
        <f t="shared" si="13"/>
        <v>0</v>
      </c>
      <c r="AI62" s="98"/>
      <c r="AJ62" s="100">
        <f>+Costos!G161</f>
        <v>0</v>
      </c>
      <c r="AK62" s="101">
        <f t="shared" si="14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3"/>
        <v>0</v>
      </c>
      <c r="E63" s="98"/>
      <c r="F63" s="100">
        <f>+Costos!G163</f>
        <v>1084.3740949999999</v>
      </c>
      <c r="G63" s="101">
        <f t="shared" si="4"/>
        <v>0</v>
      </c>
      <c r="H63" s="98"/>
      <c r="I63" s="100">
        <f>+Costos!G163</f>
        <v>1084.3740949999999</v>
      </c>
      <c r="J63" s="101">
        <f t="shared" si="5"/>
        <v>0</v>
      </c>
      <c r="K63" s="98"/>
      <c r="L63" s="100">
        <f>+Costos!G163</f>
        <v>1084.3740949999999</v>
      </c>
      <c r="M63" s="101">
        <f t="shared" si="6"/>
        <v>0</v>
      </c>
      <c r="N63" s="98"/>
      <c r="O63" s="100">
        <f>+Costos!G163</f>
        <v>1084.3740949999999</v>
      </c>
      <c r="P63" s="101">
        <f t="shared" si="7"/>
        <v>0</v>
      </c>
      <c r="Q63" s="98"/>
      <c r="R63" s="100">
        <f>+Costos!G163</f>
        <v>1084.3740949999999</v>
      </c>
      <c r="S63" s="101">
        <f t="shared" si="8"/>
        <v>0</v>
      </c>
      <c r="T63" s="98"/>
      <c r="U63" s="100">
        <f>+Costos!G163</f>
        <v>1084.3740949999999</v>
      </c>
      <c r="V63" s="101">
        <f t="shared" si="9"/>
        <v>0</v>
      </c>
      <c r="W63" s="98"/>
      <c r="X63" s="100">
        <f>+Costos!G163</f>
        <v>1084.3740949999999</v>
      </c>
      <c r="Y63" s="101">
        <f t="shared" si="10"/>
        <v>0</v>
      </c>
      <c r="Z63" s="98"/>
      <c r="AA63" s="100">
        <f>+Costos!G163</f>
        <v>1084.3740949999999</v>
      </c>
      <c r="AB63" s="101">
        <f t="shared" si="11"/>
        <v>0</v>
      </c>
      <c r="AC63" s="98"/>
      <c r="AD63" s="100">
        <f>+Costos!G163</f>
        <v>1084.3740949999999</v>
      </c>
      <c r="AE63" s="101">
        <f t="shared" si="12"/>
        <v>0</v>
      </c>
      <c r="AF63" s="98"/>
      <c r="AG63" s="100">
        <f>+Costos!G163</f>
        <v>1084.3740949999999</v>
      </c>
      <c r="AH63" s="101">
        <f t="shared" si="13"/>
        <v>0</v>
      </c>
      <c r="AI63" s="98"/>
      <c r="AJ63" s="100">
        <f>+Costos!G163</f>
        <v>1084.3740949999999</v>
      </c>
      <c r="AK63" s="101">
        <f t="shared" si="14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3"/>
        <v>0</v>
      </c>
      <c r="E64" s="98"/>
      <c r="F64" s="100">
        <f>+Costos!G164</f>
        <v>2168.7481899999998</v>
      </c>
      <c r="G64" s="101">
        <f t="shared" si="4"/>
        <v>0</v>
      </c>
      <c r="H64" s="98"/>
      <c r="I64" s="100">
        <f>+Costos!G164</f>
        <v>2168.7481899999998</v>
      </c>
      <c r="J64" s="101">
        <f t="shared" si="5"/>
        <v>0</v>
      </c>
      <c r="K64" s="98"/>
      <c r="L64" s="100">
        <f>+Costos!G164</f>
        <v>2168.7481899999998</v>
      </c>
      <c r="M64" s="101">
        <f t="shared" si="6"/>
        <v>0</v>
      </c>
      <c r="N64" s="98"/>
      <c r="O64" s="100">
        <f>+Costos!G164</f>
        <v>2168.7481899999998</v>
      </c>
      <c r="P64" s="101">
        <f t="shared" si="7"/>
        <v>0</v>
      </c>
      <c r="Q64" s="98"/>
      <c r="R64" s="100">
        <f>+Costos!G164</f>
        <v>2168.7481899999998</v>
      </c>
      <c r="S64" s="101">
        <f t="shared" si="8"/>
        <v>0</v>
      </c>
      <c r="T64" s="98"/>
      <c r="U64" s="100">
        <f>+Costos!G164</f>
        <v>2168.7481899999998</v>
      </c>
      <c r="V64" s="101">
        <f t="shared" si="9"/>
        <v>0</v>
      </c>
      <c r="W64" s="98"/>
      <c r="X64" s="100">
        <f>+Costos!G164</f>
        <v>2168.7481899999998</v>
      </c>
      <c r="Y64" s="101">
        <f t="shared" si="10"/>
        <v>0</v>
      </c>
      <c r="Z64" s="98"/>
      <c r="AA64" s="100">
        <f>+Costos!G164</f>
        <v>2168.7481899999998</v>
      </c>
      <c r="AB64" s="101">
        <f t="shared" si="11"/>
        <v>0</v>
      </c>
      <c r="AC64" s="98"/>
      <c r="AD64" s="100">
        <f>+Costos!G164</f>
        <v>2168.7481899999998</v>
      </c>
      <c r="AE64" s="101">
        <f t="shared" si="12"/>
        <v>0</v>
      </c>
      <c r="AF64" s="98"/>
      <c r="AG64" s="100">
        <f>+Costos!G164</f>
        <v>2168.7481899999998</v>
      </c>
      <c r="AH64" s="101">
        <f t="shared" si="13"/>
        <v>0</v>
      </c>
      <c r="AI64" s="98"/>
      <c r="AJ64" s="100">
        <f>+Costos!G164</f>
        <v>2168.7481899999998</v>
      </c>
      <c r="AK64" s="101">
        <f t="shared" si="14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3"/>
        <v>0</v>
      </c>
      <c r="E65" s="98"/>
      <c r="F65" s="100">
        <f>+Costos!G171</f>
        <v>16152.671080000002</v>
      </c>
      <c r="G65" s="101">
        <f t="shared" si="4"/>
        <v>0</v>
      </c>
      <c r="H65" s="98">
        <v>1</v>
      </c>
      <c r="I65" s="100">
        <f>+Costos!G171</f>
        <v>16152.671080000002</v>
      </c>
      <c r="J65" s="101">
        <f t="shared" si="5"/>
        <v>16152.671080000002</v>
      </c>
      <c r="K65" s="98"/>
      <c r="L65" s="100">
        <f>+Costos!G171</f>
        <v>16152.671080000002</v>
      </c>
      <c r="M65" s="101">
        <f t="shared" si="6"/>
        <v>0</v>
      </c>
      <c r="N65" s="98"/>
      <c r="O65" s="100">
        <f>+Costos!G171</f>
        <v>16152.671080000002</v>
      </c>
      <c r="P65" s="101">
        <f t="shared" si="7"/>
        <v>0</v>
      </c>
      <c r="Q65" s="98"/>
      <c r="R65" s="100">
        <f>+Costos!G171</f>
        <v>16152.671080000002</v>
      </c>
      <c r="S65" s="101">
        <f t="shared" si="8"/>
        <v>0</v>
      </c>
      <c r="T65" s="98"/>
      <c r="U65" s="100">
        <f>+Costos!G171</f>
        <v>16152.671080000002</v>
      </c>
      <c r="V65" s="101">
        <f t="shared" si="9"/>
        <v>0</v>
      </c>
      <c r="W65" s="98"/>
      <c r="X65" s="100">
        <f>+Costos!G171</f>
        <v>16152.671080000002</v>
      </c>
      <c r="Y65" s="101">
        <f t="shared" si="10"/>
        <v>0</v>
      </c>
      <c r="Z65" s="98"/>
      <c r="AA65" s="100">
        <f>+Costos!G171</f>
        <v>16152.671080000002</v>
      </c>
      <c r="AB65" s="101">
        <f t="shared" si="11"/>
        <v>0</v>
      </c>
      <c r="AC65" s="98"/>
      <c r="AD65" s="100">
        <f>+Costos!G171</f>
        <v>16152.671080000002</v>
      </c>
      <c r="AE65" s="101">
        <f t="shared" si="12"/>
        <v>0</v>
      </c>
      <c r="AF65" s="98"/>
      <c r="AG65" s="100">
        <f>+Costos!G171</f>
        <v>16152.671080000002</v>
      </c>
      <c r="AH65" s="101">
        <f t="shared" si="13"/>
        <v>0</v>
      </c>
      <c r="AI65" s="98"/>
      <c r="AJ65" s="100">
        <f>+Costos!G171</f>
        <v>16152.671080000002</v>
      </c>
      <c r="AK65" s="101">
        <f t="shared" si="14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3"/>
        <v>0</v>
      </c>
      <c r="E66" s="98"/>
      <c r="F66" s="100">
        <f>+Costos!G179</f>
        <v>8882.3783999999996</v>
      </c>
      <c r="G66" s="101">
        <f t="shared" si="4"/>
        <v>0</v>
      </c>
      <c r="H66" s="98"/>
      <c r="I66" s="100">
        <f>+Costos!G179</f>
        <v>8882.3783999999996</v>
      </c>
      <c r="J66" s="101">
        <f t="shared" si="5"/>
        <v>0</v>
      </c>
      <c r="K66" s="98"/>
      <c r="L66" s="100">
        <f>+Costos!G179</f>
        <v>8882.3783999999996</v>
      </c>
      <c r="M66" s="101">
        <f t="shared" si="6"/>
        <v>0</v>
      </c>
      <c r="N66" s="98"/>
      <c r="O66" s="100">
        <f>+Costos!G179</f>
        <v>8882.3783999999996</v>
      </c>
      <c r="P66" s="101">
        <f t="shared" si="7"/>
        <v>0</v>
      </c>
      <c r="Q66" s="98"/>
      <c r="R66" s="100">
        <f>+Costos!G179</f>
        <v>8882.3783999999996</v>
      </c>
      <c r="S66" s="101">
        <f t="shared" si="8"/>
        <v>0</v>
      </c>
      <c r="T66" s="98"/>
      <c r="U66" s="100">
        <f>+Costos!G179</f>
        <v>8882.3783999999996</v>
      </c>
      <c r="V66" s="101">
        <f t="shared" si="9"/>
        <v>0</v>
      </c>
      <c r="W66" s="98"/>
      <c r="X66" s="100">
        <f>+Costos!G179</f>
        <v>8882.3783999999996</v>
      </c>
      <c r="Y66" s="101">
        <f t="shared" si="10"/>
        <v>0</v>
      </c>
      <c r="Z66" s="98"/>
      <c r="AA66" s="100">
        <f>+Costos!G179</f>
        <v>8882.3783999999996</v>
      </c>
      <c r="AB66" s="101">
        <f t="shared" si="11"/>
        <v>0</v>
      </c>
      <c r="AC66" s="98"/>
      <c r="AD66" s="100">
        <f>+Costos!G179</f>
        <v>8882.3783999999996</v>
      </c>
      <c r="AE66" s="101">
        <f t="shared" si="12"/>
        <v>0</v>
      </c>
      <c r="AF66" s="98"/>
      <c r="AG66" s="100">
        <f>+Costos!G179</f>
        <v>8882.3783999999996</v>
      </c>
      <c r="AH66" s="101">
        <f t="shared" si="13"/>
        <v>0</v>
      </c>
      <c r="AI66" s="98"/>
      <c r="AJ66" s="100">
        <f>+Costos!G179</f>
        <v>8882.3783999999996</v>
      </c>
      <c r="AK66" s="101">
        <f t="shared" si="14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3"/>
        <v>0</v>
      </c>
      <c r="E67" s="98"/>
      <c r="F67" s="100">
        <f>+Costos!G186</f>
        <v>20375.066809999997</v>
      </c>
      <c r="G67" s="101">
        <f t="shared" si="4"/>
        <v>0</v>
      </c>
      <c r="H67" s="98"/>
      <c r="I67" s="100">
        <f>+Costos!G186</f>
        <v>20375.066809999997</v>
      </c>
      <c r="J67" s="101">
        <f t="shared" si="5"/>
        <v>0</v>
      </c>
      <c r="K67" s="98"/>
      <c r="L67" s="100">
        <f>+Costos!G186</f>
        <v>20375.066809999997</v>
      </c>
      <c r="M67" s="101">
        <f t="shared" si="6"/>
        <v>0</v>
      </c>
      <c r="N67" s="98"/>
      <c r="O67" s="100">
        <f>+Costos!G186</f>
        <v>20375.066809999997</v>
      </c>
      <c r="P67" s="101">
        <f t="shared" si="7"/>
        <v>0</v>
      </c>
      <c r="Q67" s="98"/>
      <c r="R67" s="100">
        <f>+Costos!G186</f>
        <v>20375.066809999997</v>
      </c>
      <c r="S67" s="101">
        <f t="shared" si="8"/>
        <v>0</v>
      </c>
      <c r="T67" s="98"/>
      <c r="U67" s="100">
        <f>+Costos!G186</f>
        <v>20375.066809999997</v>
      </c>
      <c r="V67" s="101">
        <f t="shared" si="9"/>
        <v>0</v>
      </c>
      <c r="W67" s="98"/>
      <c r="X67" s="100">
        <f>+Costos!G186</f>
        <v>20375.066809999997</v>
      </c>
      <c r="Y67" s="101">
        <f t="shared" si="10"/>
        <v>0</v>
      </c>
      <c r="Z67" s="98"/>
      <c r="AA67" s="100">
        <f>+Costos!G186</f>
        <v>20375.066809999997</v>
      </c>
      <c r="AB67" s="101">
        <f t="shared" si="11"/>
        <v>0</v>
      </c>
      <c r="AC67" s="98"/>
      <c r="AD67" s="100">
        <f>+Costos!G186</f>
        <v>20375.066809999997</v>
      </c>
      <c r="AE67" s="101">
        <f t="shared" si="12"/>
        <v>0</v>
      </c>
      <c r="AF67" s="98"/>
      <c r="AG67" s="100">
        <f>+Costos!G186</f>
        <v>20375.066809999997</v>
      </c>
      <c r="AH67" s="101">
        <f t="shared" si="13"/>
        <v>0</v>
      </c>
      <c r="AI67" s="98"/>
      <c r="AJ67" s="100">
        <f>+Costos!G186</f>
        <v>20375.066809999997</v>
      </c>
      <c r="AK67" s="101">
        <f t="shared" si="14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3"/>
        <v>0</v>
      </c>
      <c r="E68" s="98"/>
      <c r="F68" s="100">
        <f>+Costos!G193</f>
        <v>2063.6541099999999</v>
      </c>
      <c r="G68" s="101">
        <f t="shared" si="4"/>
        <v>0</v>
      </c>
      <c r="H68" s="98"/>
      <c r="I68" s="100">
        <f>+Costos!G193</f>
        <v>2063.6541099999999</v>
      </c>
      <c r="J68" s="101">
        <f t="shared" si="5"/>
        <v>0</v>
      </c>
      <c r="K68" s="98"/>
      <c r="L68" s="100">
        <f>+Costos!G193</f>
        <v>2063.6541099999999</v>
      </c>
      <c r="M68" s="101">
        <f t="shared" si="6"/>
        <v>0</v>
      </c>
      <c r="N68" s="98"/>
      <c r="O68" s="100">
        <f>+Costos!G193</f>
        <v>2063.6541099999999</v>
      </c>
      <c r="P68" s="101">
        <f t="shared" si="7"/>
        <v>0</v>
      </c>
      <c r="Q68" s="98"/>
      <c r="R68" s="100">
        <f>+Costos!G193</f>
        <v>2063.6541099999999</v>
      </c>
      <c r="S68" s="101">
        <f t="shared" si="8"/>
        <v>0</v>
      </c>
      <c r="T68" s="98"/>
      <c r="U68" s="100">
        <f>+Costos!G193</f>
        <v>2063.6541099999999</v>
      </c>
      <c r="V68" s="101">
        <f t="shared" si="9"/>
        <v>0</v>
      </c>
      <c r="W68" s="98"/>
      <c r="X68" s="100">
        <f>+Costos!G193</f>
        <v>2063.6541099999999</v>
      </c>
      <c r="Y68" s="101">
        <f t="shared" si="10"/>
        <v>0</v>
      </c>
      <c r="Z68" s="98"/>
      <c r="AA68" s="100">
        <f>+Costos!G193</f>
        <v>2063.6541099999999</v>
      </c>
      <c r="AB68" s="101">
        <f t="shared" si="11"/>
        <v>0</v>
      </c>
      <c r="AC68" s="98"/>
      <c r="AD68" s="100">
        <f>+Costos!G193</f>
        <v>2063.6541099999999</v>
      </c>
      <c r="AE68" s="101">
        <f t="shared" si="12"/>
        <v>0</v>
      </c>
      <c r="AF68" s="98"/>
      <c r="AG68" s="100">
        <f>+Costos!G193</f>
        <v>2063.6541099999999</v>
      </c>
      <c r="AH68" s="101">
        <f t="shared" si="13"/>
        <v>0</v>
      </c>
      <c r="AI68" s="98"/>
      <c r="AJ68" s="100">
        <f>+Costos!G193</f>
        <v>2063.6541099999999</v>
      </c>
      <c r="AK68" s="101">
        <f t="shared" si="14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3"/>
        <v>0</v>
      </c>
      <c r="E69" s="98"/>
      <c r="F69" s="100">
        <f>+Costos!G207</f>
        <v>4186.6523999999999</v>
      </c>
      <c r="G69" s="101">
        <f t="shared" si="4"/>
        <v>0</v>
      </c>
      <c r="H69" s="98"/>
      <c r="I69" s="100">
        <f>+Costos!G207</f>
        <v>4186.6523999999999</v>
      </c>
      <c r="J69" s="101">
        <f t="shared" si="5"/>
        <v>0</v>
      </c>
      <c r="K69" s="98"/>
      <c r="L69" s="100">
        <f>+Costos!G207</f>
        <v>4186.6523999999999</v>
      </c>
      <c r="M69" s="101">
        <f t="shared" si="6"/>
        <v>0</v>
      </c>
      <c r="N69" s="98"/>
      <c r="O69" s="100">
        <f>+Costos!G207</f>
        <v>4186.6523999999999</v>
      </c>
      <c r="P69" s="101">
        <f t="shared" si="7"/>
        <v>0</v>
      </c>
      <c r="Q69" s="98"/>
      <c r="R69" s="100">
        <f>+Costos!G207</f>
        <v>4186.6523999999999</v>
      </c>
      <c r="S69" s="101">
        <f t="shared" si="8"/>
        <v>0</v>
      </c>
      <c r="T69" s="98"/>
      <c r="U69" s="100">
        <f>+Costos!G207</f>
        <v>4186.6523999999999</v>
      </c>
      <c r="V69" s="101">
        <f t="shared" si="9"/>
        <v>0</v>
      </c>
      <c r="W69" s="98"/>
      <c r="X69" s="100">
        <f>+Costos!G207</f>
        <v>4186.6523999999999</v>
      </c>
      <c r="Y69" s="101">
        <f t="shared" si="10"/>
        <v>0</v>
      </c>
      <c r="Z69" s="98"/>
      <c r="AA69" s="100">
        <f>+Costos!G207</f>
        <v>4186.6523999999999</v>
      </c>
      <c r="AB69" s="101">
        <f t="shared" si="11"/>
        <v>0</v>
      </c>
      <c r="AC69" s="98"/>
      <c r="AD69" s="100">
        <f>+Costos!G207</f>
        <v>4186.6523999999999</v>
      </c>
      <c r="AE69" s="101">
        <f t="shared" si="12"/>
        <v>0</v>
      </c>
      <c r="AF69" s="98"/>
      <c r="AG69" s="100">
        <f>+Costos!G207</f>
        <v>4186.6523999999999</v>
      </c>
      <c r="AH69" s="101">
        <f t="shared" si="13"/>
        <v>0</v>
      </c>
      <c r="AI69" s="98"/>
      <c r="AJ69" s="100">
        <f>+Costos!G207</f>
        <v>4186.6523999999999</v>
      </c>
      <c r="AK69" s="101">
        <f t="shared" si="14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3"/>
        <v>0</v>
      </c>
      <c r="E70" s="98"/>
      <c r="F70" s="100">
        <f>+Costos!G209</f>
        <v>8373.3047999999999</v>
      </c>
      <c r="G70" s="101">
        <f t="shared" si="4"/>
        <v>0</v>
      </c>
      <c r="H70" s="98"/>
      <c r="I70" s="100">
        <f>+Costos!G209</f>
        <v>8373.3047999999999</v>
      </c>
      <c r="J70" s="101">
        <f t="shared" si="5"/>
        <v>0</v>
      </c>
      <c r="K70" s="98"/>
      <c r="L70" s="100">
        <f>+Costos!G209</f>
        <v>8373.3047999999999</v>
      </c>
      <c r="M70" s="101">
        <f t="shared" si="6"/>
        <v>0</v>
      </c>
      <c r="N70" s="98"/>
      <c r="O70" s="100">
        <f>+Costos!G209</f>
        <v>8373.3047999999999</v>
      </c>
      <c r="P70" s="101">
        <f t="shared" si="7"/>
        <v>0</v>
      </c>
      <c r="Q70" s="98"/>
      <c r="R70" s="100">
        <f>+Costos!G209</f>
        <v>8373.3047999999999</v>
      </c>
      <c r="S70" s="101">
        <f t="shared" si="8"/>
        <v>0</v>
      </c>
      <c r="T70" s="98"/>
      <c r="U70" s="100">
        <f>+Costos!G209</f>
        <v>8373.3047999999999</v>
      </c>
      <c r="V70" s="101">
        <f t="shared" si="9"/>
        <v>0</v>
      </c>
      <c r="W70" s="98"/>
      <c r="X70" s="100">
        <f>+Costos!G209</f>
        <v>8373.3047999999999</v>
      </c>
      <c r="Y70" s="101">
        <f t="shared" si="10"/>
        <v>0</v>
      </c>
      <c r="Z70" s="98"/>
      <c r="AA70" s="100">
        <f>+Costos!G209</f>
        <v>8373.3047999999999</v>
      </c>
      <c r="AB70" s="101">
        <f t="shared" si="11"/>
        <v>0</v>
      </c>
      <c r="AC70" s="98"/>
      <c r="AD70" s="100">
        <f>+Costos!G209</f>
        <v>8373.3047999999999</v>
      </c>
      <c r="AE70" s="101">
        <f t="shared" si="12"/>
        <v>0</v>
      </c>
      <c r="AF70" s="98"/>
      <c r="AG70" s="100">
        <f>+Costos!G209</f>
        <v>8373.3047999999999</v>
      </c>
      <c r="AH70" s="101">
        <f t="shared" si="13"/>
        <v>0</v>
      </c>
      <c r="AI70" s="98"/>
      <c r="AJ70" s="100">
        <f>+Costos!G209</f>
        <v>8373.3047999999999</v>
      </c>
      <c r="AK70" s="101">
        <f t="shared" si="14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3"/>
        <v>0</v>
      </c>
      <c r="E71" s="98"/>
      <c r="F71" s="100">
        <f>+Costos!G200</f>
        <v>532.41047999999989</v>
      </c>
      <c r="G71" s="101">
        <f t="shared" si="4"/>
        <v>0</v>
      </c>
      <c r="H71" s="98"/>
      <c r="I71" s="100">
        <f>+Costos!G200</f>
        <v>532.41047999999989</v>
      </c>
      <c r="J71" s="101">
        <f t="shared" si="5"/>
        <v>0</v>
      </c>
      <c r="K71" s="98"/>
      <c r="L71" s="100">
        <f>+Costos!G200</f>
        <v>532.41047999999989</v>
      </c>
      <c r="M71" s="101">
        <f t="shared" si="6"/>
        <v>0</v>
      </c>
      <c r="N71" s="98"/>
      <c r="O71" s="100">
        <f>+Costos!G200</f>
        <v>532.41047999999989</v>
      </c>
      <c r="P71" s="101">
        <f t="shared" si="7"/>
        <v>0</v>
      </c>
      <c r="Q71" s="98"/>
      <c r="R71" s="100">
        <f>+Costos!G200</f>
        <v>532.41047999999989</v>
      </c>
      <c r="S71" s="101">
        <f t="shared" si="8"/>
        <v>0</v>
      </c>
      <c r="T71" s="98"/>
      <c r="U71" s="100">
        <f>+Costos!G200</f>
        <v>532.41047999999989</v>
      </c>
      <c r="V71" s="101">
        <f t="shared" si="9"/>
        <v>0</v>
      </c>
      <c r="W71" s="98"/>
      <c r="X71" s="100">
        <f>+Costos!G200</f>
        <v>532.41047999999989</v>
      </c>
      <c r="Y71" s="101">
        <f t="shared" si="10"/>
        <v>0</v>
      </c>
      <c r="Z71" s="98"/>
      <c r="AA71" s="100">
        <f>+Costos!G200</f>
        <v>532.41047999999989</v>
      </c>
      <c r="AB71" s="101">
        <f t="shared" si="11"/>
        <v>0</v>
      </c>
      <c r="AC71" s="98"/>
      <c r="AD71" s="100">
        <f>+Costos!G200</f>
        <v>532.41047999999989</v>
      </c>
      <c r="AE71" s="101">
        <f t="shared" si="12"/>
        <v>0</v>
      </c>
      <c r="AF71" s="98"/>
      <c r="AG71" s="100">
        <f>+Costos!G200</f>
        <v>532.41047999999989</v>
      </c>
      <c r="AH71" s="101">
        <f t="shared" si="13"/>
        <v>0</v>
      </c>
      <c r="AI71" s="98"/>
      <c r="AJ71" s="100">
        <f>+Costos!G200</f>
        <v>532.41047999999989</v>
      </c>
      <c r="AK71" s="101">
        <f t="shared" si="14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3"/>
        <v>0</v>
      </c>
      <c r="E72" s="98"/>
      <c r="F72" s="100">
        <f>+Costos!G202</f>
        <v>1064.8209599999998</v>
      </c>
      <c r="G72" s="101">
        <f t="shared" si="4"/>
        <v>0</v>
      </c>
      <c r="H72" s="98"/>
      <c r="I72" s="100">
        <f>+Costos!G202</f>
        <v>1064.8209599999998</v>
      </c>
      <c r="J72" s="101">
        <f t="shared" si="5"/>
        <v>0</v>
      </c>
      <c r="K72" s="98"/>
      <c r="L72" s="100">
        <f>+Costos!G202</f>
        <v>1064.8209599999998</v>
      </c>
      <c r="M72" s="101">
        <f t="shared" si="6"/>
        <v>0</v>
      </c>
      <c r="N72" s="98"/>
      <c r="O72" s="100">
        <f>+Costos!G202</f>
        <v>1064.8209599999998</v>
      </c>
      <c r="P72" s="101">
        <f t="shared" si="7"/>
        <v>0</v>
      </c>
      <c r="Q72" s="98"/>
      <c r="R72" s="100">
        <f>+Costos!G202</f>
        <v>1064.8209599999998</v>
      </c>
      <c r="S72" s="101">
        <f t="shared" si="8"/>
        <v>0</v>
      </c>
      <c r="T72" s="98"/>
      <c r="U72" s="100">
        <f>+Costos!G202</f>
        <v>1064.8209599999998</v>
      </c>
      <c r="V72" s="101">
        <f t="shared" si="9"/>
        <v>0</v>
      </c>
      <c r="W72" s="98"/>
      <c r="X72" s="100">
        <f>+Costos!G202</f>
        <v>1064.8209599999998</v>
      </c>
      <c r="Y72" s="101">
        <f t="shared" si="10"/>
        <v>0</v>
      </c>
      <c r="Z72" s="98"/>
      <c r="AA72" s="100">
        <f>+Costos!G202</f>
        <v>1064.8209599999998</v>
      </c>
      <c r="AB72" s="101">
        <f t="shared" si="11"/>
        <v>0</v>
      </c>
      <c r="AC72" s="98"/>
      <c r="AD72" s="100">
        <f>+Costos!G202</f>
        <v>1064.8209599999998</v>
      </c>
      <c r="AE72" s="101">
        <f t="shared" si="12"/>
        <v>0</v>
      </c>
      <c r="AF72" s="98"/>
      <c r="AG72" s="100">
        <f>+Costos!G202</f>
        <v>1064.8209599999998</v>
      </c>
      <c r="AH72" s="101">
        <f t="shared" si="13"/>
        <v>0</v>
      </c>
      <c r="AI72" s="98"/>
      <c r="AJ72" s="100">
        <f>+Costos!G202</f>
        <v>1064.8209599999998</v>
      </c>
      <c r="AK72" s="101">
        <f t="shared" si="14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3315.7111749999995</v>
      </c>
      <c r="E73" s="92"/>
      <c r="F73" s="93"/>
      <c r="G73" s="99">
        <f>SUM(G35:G72)</f>
        <v>1619.1</v>
      </c>
      <c r="H73" s="92"/>
      <c r="I73" s="93"/>
      <c r="J73" s="99">
        <f>SUM(J35:J72)</f>
        <v>32242.525781666667</v>
      </c>
      <c r="K73" s="92"/>
      <c r="L73" s="93"/>
      <c r="M73" s="99">
        <f>SUM(M35:M72)</f>
        <v>1822.0694099999998</v>
      </c>
      <c r="N73" s="92"/>
      <c r="O73" s="93"/>
      <c r="P73" s="99">
        <f>SUM(P35:P72)</f>
        <v>41</v>
      </c>
      <c r="Q73" s="92"/>
      <c r="R73" s="93"/>
      <c r="S73" s="99">
        <f>SUM(S35:S72)</f>
        <v>17702.546131199997</v>
      </c>
      <c r="T73" s="92"/>
      <c r="U73" s="93"/>
      <c r="V73" s="99">
        <f>SUM(V35:V72)</f>
        <v>1899.0181875000001</v>
      </c>
      <c r="W73" s="92"/>
      <c r="X73" s="93"/>
      <c r="Y73" s="99">
        <f>SUM(Y35:Y72)</f>
        <v>0</v>
      </c>
      <c r="Z73" s="92"/>
      <c r="AA73" s="93"/>
      <c r="AB73" s="99">
        <f>SUM(AB35:AB72)</f>
        <v>10.5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2</v>
      </c>
      <c r="F79" s="102">
        <f>+Costos!K16</f>
        <v>4053.8160000000003</v>
      </c>
      <c r="G79" s="104">
        <f>E79*F79</f>
        <v>8107.6320000000005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>
        <v>3</v>
      </c>
      <c r="O79" s="102">
        <f>+Costos!K16</f>
        <v>4053.8160000000003</v>
      </c>
      <c r="P79" s="104">
        <f>N79*O79</f>
        <v>12161.448</v>
      </c>
      <c r="Q79" s="103"/>
      <c r="R79" s="102">
        <f>+Costos!K16</f>
        <v>4053.8160000000003</v>
      </c>
      <c r="S79" s="104">
        <f>Q79*R79</f>
        <v>0</v>
      </c>
      <c r="T79" s="103">
        <v>2</v>
      </c>
      <c r="U79" s="102">
        <f>+Costos!K16</f>
        <v>4053.8160000000003</v>
      </c>
      <c r="V79" s="104">
        <f>T79*U79</f>
        <v>8107.6320000000005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>
        <v>1</v>
      </c>
      <c r="AJ79" s="102">
        <f>+Costos!K16</f>
        <v>4053.8160000000003</v>
      </c>
      <c r="AK79" s="104">
        <f>AI79*AJ79</f>
        <v>4053.8160000000003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8107.6320000000005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12161.448</v>
      </c>
      <c r="Q81" s="265"/>
      <c r="R81" s="266"/>
      <c r="S81" s="99">
        <f>SUM(S78:S80)</f>
        <v>0</v>
      </c>
      <c r="T81" s="265"/>
      <c r="U81" s="266"/>
      <c r="V81" s="99">
        <f>SUM(V78:V80)</f>
        <v>8107.6320000000005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4053.8160000000003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>
        <v>2</v>
      </c>
      <c r="I89" s="102">
        <f>+Costos!K9</f>
        <v>570</v>
      </c>
      <c r="J89" s="104">
        <f>H89*I89</f>
        <v>1140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1140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1" zoomScaleNormal="10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295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G1" activePane="topRight" state="frozen"/>
      <selection pane="topRight" activeCell="AG38" sqref="AG38"/>
    </sheetView>
  </sheetViews>
  <sheetFormatPr baseColWidth="10" defaultRowHeight="15"/>
  <cols>
    <col min="1" max="1" width="34.140625" customWidth="1"/>
    <col min="2" max="2" width="11.7109375" customWidth="1"/>
    <col min="4" max="4" width="15.28515625" bestFit="1" customWidth="1"/>
    <col min="7" max="7" width="13.7109375" bestFit="1" customWidth="1"/>
    <col min="8" max="9" width="13" bestFit="1" customWidth="1"/>
    <col min="11" max="11" width="13" bestFit="1" customWidth="1"/>
    <col min="12" max="12" width="13.7109375" bestFit="1" customWidth="1"/>
    <col min="13" max="13" width="15.42578125" customWidth="1"/>
    <col min="14" max="14" width="12.7109375" bestFit="1" customWidth="1"/>
    <col min="15" max="15" width="15.28515625" bestFit="1" customWidth="1"/>
    <col min="16" max="16" width="12.7109375" bestFit="1" customWidth="1"/>
    <col min="22" max="22" width="12.7109375" bestFit="1" customWidth="1"/>
  </cols>
  <sheetData>
    <row r="1" spans="1:15" ht="33.75">
      <c r="A1" s="79" t="s">
        <v>294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349</v>
      </c>
      <c r="B6" s="19" t="s">
        <v>317</v>
      </c>
      <c r="C6" s="215"/>
      <c r="D6" s="215">
        <v>152800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152800</v>
      </c>
    </row>
    <row r="7" spans="1:15">
      <c r="A7" s="240" t="s">
        <v>414</v>
      </c>
      <c r="B7" s="4" t="s">
        <v>415</v>
      </c>
      <c r="C7" s="216"/>
      <c r="D7" s="216"/>
      <c r="E7" s="216"/>
      <c r="F7" s="216"/>
      <c r="G7" s="216">
        <v>59100</v>
      </c>
      <c r="H7" s="241"/>
      <c r="I7" s="216"/>
      <c r="J7" s="216"/>
      <c r="K7" s="216"/>
      <c r="L7" s="216"/>
      <c r="M7" s="216"/>
      <c r="N7" s="216"/>
      <c r="O7" s="66">
        <f t="shared" si="0"/>
        <v>59100</v>
      </c>
    </row>
    <row r="8" spans="1:15">
      <c r="A8" s="4" t="s">
        <v>451</v>
      </c>
      <c r="B8" s="4" t="s">
        <v>452</v>
      </c>
      <c r="C8" s="216"/>
      <c r="D8" s="216"/>
      <c r="E8" s="216"/>
      <c r="F8" s="216"/>
      <c r="G8" s="216"/>
      <c r="H8" s="216"/>
      <c r="I8" s="216"/>
      <c r="J8" s="216"/>
      <c r="K8" s="216"/>
      <c r="L8" s="216">
        <v>21000</v>
      </c>
      <c r="M8" s="216"/>
      <c r="N8" s="216"/>
      <c r="O8" s="66">
        <f t="shared" si="0"/>
        <v>21000</v>
      </c>
    </row>
    <row r="9" spans="1:15">
      <c r="A9" s="240" t="s">
        <v>459</v>
      </c>
      <c r="B9" s="4" t="s">
        <v>191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>
        <v>97853</v>
      </c>
      <c r="N9" s="216"/>
      <c r="O9" s="66">
        <f t="shared" si="0"/>
        <v>97853</v>
      </c>
    </row>
    <row r="10" spans="1:15">
      <c r="A10" s="4" t="s">
        <v>460</v>
      </c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>
        <v>9800</v>
      </c>
      <c r="N10" s="216"/>
      <c r="O10" s="66">
        <f t="shared" si="0"/>
        <v>9800</v>
      </c>
    </row>
    <row r="11" spans="1:15">
      <c r="A11" s="240" t="s">
        <v>462</v>
      </c>
      <c r="B11" s="4" t="s">
        <v>461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>
        <v>20000</v>
      </c>
      <c r="N11" s="216"/>
      <c r="O11" s="66">
        <f t="shared" si="0"/>
        <v>20000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152800</v>
      </c>
      <c r="E17" s="65">
        <f t="shared" si="1"/>
        <v>0</v>
      </c>
      <c r="F17" s="65">
        <f t="shared" si="1"/>
        <v>0</v>
      </c>
      <c r="G17" s="65">
        <f>SUM(G6:G15)</f>
        <v>59100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21000</v>
      </c>
      <c r="M17" s="65">
        <f t="shared" si="1"/>
        <v>127653</v>
      </c>
      <c r="N17" s="65">
        <f t="shared" si="1"/>
        <v>0</v>
      </c>
      <c r="O17" s="65">
        <f t="shared" si="1"/>
        <v>360553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3</v>
      </c>
      <c r="G25" s="90">
        <f>+Costos!K20</f>
        <v>22.190999999999999</v>
      </c>
      <c r="H25" s="91">
        <f>B25*F25*G25</f>
        <v>3994.3799999999997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>
        <v>2</v>
      </c>
      <c r="S25" s="90">
        <f>+Costos!K20</f>
        <v>22.190999999999999</v>
      </c>
      <c r="T25" s="91">
        <f>B25*R25*S25</f>
        <v>2662.92</v>
      </c>
      <c r="U25" s="82">
        <v>4</v>
      </c>
      <c r="V25" s="90">
        <f>+Costos!K20</f>
        <v>22.190999999999999</v>
      </c>
      <c r="W25" s="91">
        <f>B25*U25*V25</f>
        <v>5325.84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>
        <v>1</v>
      </c>
      <c r="AH25" s="90">
        <f>+Costos!K20</f>
        <v>22.190999999999999</v>
      </c>
      <c r="AI25" s="91">
        <f>B25*AG25*AH25</f>
        <v>1331.46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>
        <v>4</v>
      </c>
      <c r="J26" s="90">
        <f>+Costos!K21</f>
        <v>11.549200000000001</v>
      </c>
      <c r="K26" s="91">
        <f>B26*I26*G26</f>
        <v>4434.8928000000005</v>
      </c>
      <c r="L26" s="83">
        <v>10</v>
      </c>
      <c r="M26" s="90">
        <f>+Costos!K21</f>
        <v>11.549200000000001</v>
      </c>
      <c r="N26" s="91">
        <f>B26*L26*M26</f>
        <v>11087.232</v>
      </c>
      <c r="O26" s="83"/>
      <c r="P26" s="90">
        <f>+Costos!K21</f>
        <v>11.549200000000001</v>
      </c>
      <c r="Q26" s="91">
        <f>B26*O26*P26</f>
        <v>0</v>
      </c>
      <c r="R26" s="83">
        <v>3</v>
      </c>
      <c r="S26" s="90">
        <f>+Costos!K21</f>
        <v>11.549200000000001</v>
      </c>
      <c r="T26" s="91">
        <f>B26*R26*S26</f>
        <v>3326.1696000000002</v>
      </c>
      <c r="U26" s="83">
        <v>3</v>
      </c>
      <c r="V26" s="90">
        <f>+Costos!K21</f>
        <v>11.549200000000001</v>
      </c>
      <c r="W26" s="91">
        <f>B26*U26*V26</f>
        <v>3326.1696000000002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>
        <v>2</v>
      </c>
      <c r="AH26" s="90">
        <f>+Costos!K21</f>
        <v>11.549200000000001</v>
      </c>
      <c r="AI26" s="91">
        <f>B26*AG26*AH26</f>
        <v>2217.4464000000003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>
        <v>7</v>
      </c>
      <c r="P27" s="90">
        <f>+Costos!K22</f>
        <v>13.337999999999999</v>
      </c>
      <c r="Q27" s="91">
        <f>B27*O27*P27</f>
        <v>8963.1359999999986</v>
      </c>
      <c r="R27" s="83">
        <v>2</v>
      </c>
      <c r="S27" s="90">
        <f>+Costos!K22</f>
        <v>13.337999999999999</v>
      </c>
      <c r="T27" s="91">
        <f>B27*R27*S27</f>
        <v>2560.8959999999997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3994.3799999999997</v>
      </c>
      <c r="I28" s="268"/>
      <c r="J28" s="94"/>
      <c r="K28" s="99">
        <f>SUM(K25:K27)</f>
        <v>4434.8928000000005</v>
      </c>
      <c r="L28" s="268"/>
      <c r="M28" s="94"/>
      <c r="N28" s="99">
        <f>SUM(N25:N27)</f>
        <v>11087.232</v>
      </c>
      <c r="O28" s="268"/>
      <c r="P28" s="94"/>
      <c r="Q28" s="99">
        <f>SUM(Q25:Q27)</f>
        <v>8963.1359999999986</v>
      </c>
      <c r="R28" s="268"/>
      <c r="S28" s="94"/>
      <c r="T28" s="99">
        <f>SUM(T25:T27)</f>
        <v>8549.9856</v>
      </c>
      <c r="U28" s="268"/>
      <c r="V28" s="94"/>
      <c r="W28" s="99">
        <f>SUM(W25:W27)</f>
        <v>8652.0096000000012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3548.9064000000003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>
        <v>1</v>
      </c>
      <c r="U35" s="100">
        <f>+Costos!G39</f>
        <v>1619.1</v>
      </c>
      <c r="V35" s="101">
        <f>T35*U35</f>
        <v>1619.1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/>
      <c r="O36" s="100">
        <v>10.5</v>
      </c>
      <c r="P36" s="101"/>
      <c r="Q36" s="98">
        <v>2</v>
      </c>
      <c r="R36" s="100">
        <v>10.5</v>
      </c>
      <c r="S36" s="101">
        <f>Q36*R36</f>
        <v>21</v>
      </c>
      <c r="T36" s="98"/>
      <c r="U36" s="100">
        <v>10.5</v>
      </c>
      <c r="V36" s="101"/>
      <c r="W36" s="98"/>
      <c r="X36" s="100">
        <v>10.5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>
        <v>10.5</v>
      </c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>
        <v>2</v>
      </c>
      <c r="L37" s="100">
        <v>21</v>
      </c>
      <c r="M37" s="101">
        <f>K37*L37</f>
        <v>42</v>
      </c>
      <c r="N37" s="98"/>
      <c r="O37" s="100">
        <v>21</v>
      </c>
      <c r="P37" s="101"/>
      <c r="Q37" s="98"/>
      <c r="R37" s="100">
        <v>21</v>
      </c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>
        <v>1</v>
      </c>
      <c r="O38" s="100">
        <f>+Costos!G40</f>
        <v>20</v>
      </c>
      <c r="P38" s="101">
        <f t="shared" ref="P38:P72" si="6">N38*O38</f>
        <v>20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>
        <v>1</v>
      </c>
      <c r="U42" s="100">
        <f>+Costos!G59</f>
        <v>472.49999999999994</v>
      </c>
      <c r="V42" s="101">
        <f t="shared" si="8"/>
        <v>472.49999999999994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>
        <v>1</v>
      </c>
      <c r="U43" s="100">
        <f>+Costos!G60</f>
        <v>944.99999999999989</v>
      </c>
      <c r="V43" s="101">
        <f t="shared" si="8"/>
        <v>944.99999999999989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>
        <v>1</v>
      </c>
      <c r="R44" s="100">
        <f>+Costos!G65</f>
        <v>538.29999999999995</v>
      </c>
      <c r="S44" s="101">
        <f t="shared" si="7"/>
        <v>538.29999999999995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>
        <v>1</v>
      </c>
      <c r="I46" s="100">
        <f>+Costos!G70</f>
        <v>2707.2878000000001</v>
      </c>
      <c r="J46" s="101">
        <f t="shared" si="4"/>
        <v>2707.2878000000001</v>
      </c>
      <c r="K46" s="98">
        <v>1</v>
      </c>
      <c r="L46" s="100">
        <f>+Costos!G70</f>
        <v>2707.2878000000001</v>
      </c>
      <c r="M46" s="101">
        <f t="shared" si="5"/>
        <v>2707.2878000000001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>
        <v>1</v>
      </c>
      <c r="R47" s="100">
        <f>+Costos!G78</f>
        <v>1341.5955874999997</v>
      </c>
      <c r="S47" s="101">
        <f t="shared" si="7"/>
        <v>1341.5955874999997</v>
      </c>
      <c r="T47" s="98">
        <v>4</v>
      </c>
      <c r="U47" s="100">
        <f>+Costos!G78</f>
        <v>1341.5955874999997</v>
      </c>
      <c r="V47" s="101">
        <f t="shared" si="8"/>
        <v>5366.382349999999</v>
      </c>
      <c r="W47" s="98"/>
      <c r="X47" s="100">
        <f>+Costos!G78</f>
        <v>1341.5955874999997</v>
      </c>
      <c r="Y47" s="101">
        <f t="shared" si="9"/>
        <v>0</v>
      </c>
      <c r="Z47" s="98">
        <v>3</v>
      </c>
      <c r="AA47" s="100">
        <f>+Costos!G78</f>
        <v>1341.5955874999997</v>
      </c>
      <c r="AB47" s="101">
        <f t="shared" si="10"/>
        <v>4024.786762499999</v>
      </c>
      <c r="AC47" s="98">
        <v>2</v>
      </c>
      <c r="AD47" s="100">
        <f>+Costos!G78</f>
        <v>1341.5955874999997</v>
      </c>
      <c r="AE47" s="101">
        <f t="shared" si="11"/>
        <v>2683.1911749999995</v>
      </c>
      <c r="AF47" s="98">
        <v>2</v>
      </c>
      <c r="AG47" s="100">
        <f>+Costos!G78</f>
        <v>1341.5955874999997</v>
      </c>
      <c r="AH47" s="101">
        <f t="shared" si="12"/>
        <v>2683.1911749999995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>
        <v>2</v>
      </c>
      <c r="I48" s="100">
        <f>+Costos!G79</f>
        <v>2683.1911749999995</v>
      </c>
      <c r="J48" s="101">
        <f t="shared" si="4"/>
        <v>5366.382349999999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>
        <v>68</v>
      </c>
      <c r="O50" s="100">
        <f>+Costos!G87</f>
        <v>752.55882333333329</v>
      </c>
      <c r="P50" s="101">
        <f t="shared" si="6"/>
        <v>51173.999986666662</v>
      </c>
      <c r="Q50" s="98"/>
      <c r="R50" s="100">
        <f>+Costos!G87</f>
        <v>752.55882333333329</v>
      </c>
      <c r="S50" s="101">
        <f t="shared" si="7"/>
        <v>0</v>
      </c>
      <c r="T50" s="98">
        <v>1</v>
      </c>
      <c r="U50" s="100">
        <f>+Costos!G87</f>
        <v>752.55882333333329</v>
      </c>
      <c r="V50" s="101">
        <f t="shared" si="8"/>
        <v>752.55882333333329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>
        <v>13</v>
      </c>
      <c r="U51" s="100">
        <f>+Costos!G97</f>
        <v>801.55882333333329</v>
      </c>
      <c r="V51" s="101">
        <f t="shared" si="8"/>
        <v>10420.264703333332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>
        <v>2</v>
      </c>
      <c r="U52" s="100">
        <f>+Costos!G108</f>
        <v>935.51217666666662</v>
      </c>
      <c r="V52" s="101">
        <f t="shared" si="8"/>
        <v>1871.0243533333332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>
        <v>6</v>
      </c>
      <c r="U53" s="100">
        <f>+Costos!G119</f>
        <v>303.67823499999997</v>
      </c>
      <c r="V53" s="101">
        <f t="shared" si="8"/>
        <v>1822.0694099999998</v>
      </c>
      <c r="W53" s="98"/>
      <c r="X53" s="100">
        <f>+Costos!G119</f>
        <v>303.67823499999997</v>
      </c>
      <c r="Y53" s="101">
        <f t="shared" si="9"/>
        <v>0</v>
      </c>
      <c r="Z53" s="98">
        <v>2</v>
      </c>
      <c r="AA53" s="100">
        <f>+Costos!G119</f>
        <v>303.67823499999997</v>
      </c>
      <c r="AB53" s="101">
        <f t="shared" si="10"/>
        <v>607.35646999999994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>
        <v>1</v>
      </c>
      <c r="F56" s="100">
        <f>+Costos!G127</f>
        <v>5928.2688429999998</v>
      </c>
      <c r="G56" s="101">
        <f t="shared" si="3"/>
        <v>5928.2688429999998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>
        <v>1</v>
      </c>
      <c r="AA58" s="100">
        <f>+Costos!G141</f>
        <v>949.50909375000003</v>
      </c>
      <c r="AB58" s="101">
        <f t="shared" si="10"/>
        <v>949.50909375000003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>
        <v>1</v>
      </c>
      <c r="R71" s="100">
        <f>+Costos!G200</f>
        <v>532.41047999999989</v>
      </c>
      <c r="S71" s="101">
        <f t="shared" si="7"/>
        <v>532.41047999999989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6877.7779367499998</v>
      </c>
      <c r="H73" s="92"/>
      <c r="I73" s="93"/>
      <c r="J73" s="99">
        <f>SUM(J35:J72)</f>
        <v>8073.670149999999</v>
      </c>
      <c r="K73" s="92"/>
      <c r="L73" s="93"/>
      <c r="M73" s="99">
        <f>SUM(M35:M72)</f>
        <v>2749.2878000000001</v>
      </c>
      <c r="N73" s="92"/>
      <c r="O73" s="93"/>
      <c r="P73" s="99">
        <f>SUM(P35:P72)</f>
        <v>51193.999986666662</v>
      </c>
      <c r="Q73" s="92"/>
      <c r="R73" s="93"/>
      <c r="S73" s="99">
        <f>SUM(S35:S72)</f>
        <v>2433.3060674999997</v>
      </c>
      <c r="T73" s="92"/>
      <c r="U73" s="93"/>
      <c r="V73" s="99">
        <f>SUM(V35:V72)</f>
        <v>23268.89964</v>
      </c>
      <c r="W73" s="92"/>
      <c r="X73" s="93"/>
      <c r="Y73" s="99">
        <f>SUM(Y35:Y72)</f>
        <v>0</v>
      </c>
      <c r="Z73" s="92"/>
      <c r="AA73" s="93"/>
      <c r="AB73" s="99">
        <f>SUM(AB35:AB72)</f>
        <v>5581.6523262499986</v>
      </c>
      <c r="AC73" s="92"/>
      <c r="AD73" s="93"/>
      <c r="AE73" s="99">
        <f>SUM(AE35:AE72)</f>
        <v>2683.1911749999995</v>
      </c>
      <c r="AF73" s="92"/>
      <c r="AG73" s="93"/>
      <c r="AH73" s="99">
        <f>SUM(AH35:AH72)</f>
        <v>2683.1911749999995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>
        <v>1</v>
      </c>
      <c r="U89" s="102">
        <f>+Costos!K9</f>
        <v>570</v>
      </c>
      <c r="V89" s="104">
        <f>T89*U89</f>
        <v>570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570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5" zoomScaleNormal="100" workbookViewId="0">
      <pane xSplit="1" topLeftCell="V1" activePane="topRight" state="frozen"/>
      <selection pane="topRight" activeCell="AF41" sqref="AF41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6" max="7" width="13.7109375" bestFit="1" customWidth="1"/>
    <col min="8" max="10" width="12.140625" bestFit="1" customWidth="1"/>
    <col min="25" max="25" width="12.7109375" bestFit="1" customWidth="1"/>
  </cols>
  <sheetData>
    <row r="1" spans="1:15" ht="33.75">
      <c r="A1" s="79" t="s">
        <v>293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368</v>
      </c>
      <c r="B6" s="19" t="s">
        <v>369</v>
      </c>
      <c r="C6" s="215"/>
      <c r="D6" s="215">
        <v>18000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18000</v>
      </c>
    </row>
    <row r="7" spans="1:15">
      <c r="A7" s="4" t="s">
        <v>400</v>
      </c>
      <c r="B7" s="4" t="s">
        <v>402</v>
      </c>
      <c r="C7" s="216"/>
      <c r="D7" s="216"/>
      <c r="E7" s="216"/>
      <c r="F7" s="216">
        <v>35517</v>
      </c>
      <c r="G7" s="216"/>
      <c r="H7" s="216"/>
      <c r="I7" s="216"/>
      <c r="J7" s="216"/>
      <c r="K7" s="216"/>
      <c r="L7" s="216"/>
      <c r="M7" s="216"/>
      <c r="N7" s="216"/>
      <c r="O7" s="66">
        <f t="shared" si="0"/>
        <v>35517</v>
      </c>
    </row>
    <row r="8" spans="1:15">
      <c r="A8" s="4" t="s">
        <v>416</v>
      </c>
      <c r="B8" s="4" t="s">
        <v>369</v>
      </c>
      <c r="C8" s="216"/>
      <c r="D8" s="216"/>
      <c r="E8" s="216"/>
      <c r="F8" s="216"/>
      <c r="G8" s="216">
        <v>17320</v>
      </c>
      <c r="H8" s="216"/>
      <c r="I8" s="216"/>
      <c r="J8" s="216"/>
      <c r="K8" s="216"/>
      <c r="L8" s="216"/>
      <c r="M8" s="216"/>
      <c r="N8" s="216"/>
      <c r="O8" s="66">
        <f t="shared" si="0"/>
        <v>17320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18000</v>
      </c>
      <c r="E17" s="65">
        <f t="shared" si="1"/>
        <v>0</v>
      </c>
      <c r="F17" s="65">
        <f t="shared" si="1"/>
        <v>35517</v>
      </c>
      <c r="G17" s="65">
        <f t="shared" si="1"/>
        <v>17320</v>
      </c>
      <c r="H17" s="65">
        <f>SUM(H6:H15)</f>
        <v>0</v>
      </c>
      <c r="I17" s="65">
        <f>SUM(I6:I15)</f>
        <v>0</v>
      </c>
      <c r="J17" s="65">
        <f>SUM(J6:J15)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70837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>
        <v>1</v>
      </c>
      <c r="AD35" s="100">
        <f>+Costos!G39</f>
        <v>1619.1</v>
      </c>
      <c r="AE35" s="101">
        <f>AC35*AD35</f>
        <v>1619.1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>
        <v>10.5</v>
      </c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>
        <v>1</v>
      </c>
      <c r="AG40" s="100">
        <f>+Costos!G51</f>
        <v>380.00759999999991</v>
      </c>
      <c r="AH40" s="101">
        <f t="shared" si="12"/>
        <v>380.00759999999991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>
        <v>1</v>
      </c>
      <c r="AD53" s="100">
        <f>+Costos!G119</f>
        <v>303.67823499999997</v>
      </c>
      <c r="AE53" s="101">
        <f t="shared" si="11"/>
        <v>303.67823499999997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>
        <v>1</v>
      </c>
      <c r="AD54" s="100">
        <f>+Costos!G120</f>
        <v>607.35646999999994</v>
      </c>
      <c r="AE54" s="101">
        <f t="shared" si="11"/>
        <v>607.35646999999994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>
        <v>1</v>
      </c>
      <c r="AD55" s="100">
        <f>+Costos!G122</f>
        <v>3036.7823499999995</v>
      </c>
      <c r="AE55" s="101">
        <f t="shared" si="11"/>
        <v>3036.7823499999995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>
        <v>1</v>
      </c>
      <c r="L58" s="100">
        <f>+Costos!G141</f>
        <v>949.50909375000003</v>
      </c>
      <c r="M58" s="101">
        <f t="shared" si="5"/>
        <v>949.50909375000003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>
        <v>1</v>
      </c>
      <c r="AD58" s="100">
        <f>+Costos!G141</f>
        <v>949.50909375000003</v>
      </c>
      <c r="AE58" s="101">
        <f t="shared" si="11"/>
        <v>949.50909375000003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>
        <v>1</v>
      </c>
      <c r="X67" s="100">
        <f>+Costos!G186</f>
        <v>20375.066809999997</v>
      </c>
      <c r="Y67" s="101">
        <f t="shared" si="9"/>
        <v>20375.066809999997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949.50909375000003</v>
      </c>
      <c r="H73" s="92"/>
      <c r="I73" s="93"/>
      <c r="J73" s="99">
        <f>SUM(J35:J72)</f>
        <v>0</v>
      </c>
      <c r="K73" s="92"/>
      <c r="L73" s="93"/>
      <c r="M73" s="99">
        <f>SUM(M35:M72)</f>
        <v>949.50909375000003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20375.066809999997</v>
      </c>
      <c r="Z73" s="92"/>
      <c r="AA73" s="93"/>
      <c r="AB73" s="99">
        <f>SUM(AB35:AB72)</f>
        <v>0</v>
      </c>
      <c r="AC73" s="92"/>
      <c r="AD73" s="93"/>
      <c r="AE73" s="99">
        <f>SUM(AE35:AE72)</f>
        <v>6516.4261487499989</v>
      </c>
      <c r="AF73" s="92"/>
      <c r="AG73" s="93"/>
      <c r="AH73" s="99">
        <f>SUM(AH35:AH72)</f>
        <v>380.00759999999991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2" zoomScaleNormal="100" workbookViewId="0">
      <pane xSplit="1" topLeftCell="Z1" activePane="topRight" state="frozen"/>
      <selection pane="topRight" activeCell="AK38" sqref="AK38"/>
    </sheetView>
  </sheetViews>
  <sheetFormatPr baseColWidth="10" defaultRowHeight="15"/>
  <cols>
    <col min="1" max="1" width="34.140625" customWidth="1"/>
    <col min="2" max="2" width="11.7109375" customWidth="1"/>
    <col min="12" max="12" width="12.140625" bestFit="1" customWidth="1"/>
    <col min="15" max="15" width="12.140625" bestFit="1" customWidth="1"/>
  </cols>
  <sheetData>
    <row r="1" spans="1:15" ht="33.75">
      <c r="A1" s="79" t="s">
        <v>292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 t="s">
        <v>341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>
        <v>1</v>
      </c>
      <c r="P25" s="90">
        <f>+Costos!K20</f>
        <v>22.190999999999999</v>
      </c>
      <c r="Q25" s="91">
        <f>B25*O25*P25</f>
        <v>1331.46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>
        <v>1</v>
      </c>
      <c r="P27" s="90">
        <f>+Costos!K22</f>
        <v>13.337999999999999</v>
      </c>
      <c r="Q27" s="91">
        <f>B27*O27*P27</f>
        <v>1280.4479999999999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97" customFormat="1" ht="15" customHeight="1">
      <c r="A28" s="204" t="s">
        <v>279</v>
      </c>
      <c r="B28" s="92"/>
      <c r="C28" s="93"/>
      <c r="D28" s="94"/>
      <c r="E28" s="95">
        <f>SUM(E25:E27)</f>
        <v>0</v>
      </c>
      <c r="F28" s="96"/>
      <c r="G28" s="94"/>
      <c r="H28" s="95">
        <f>SUM(H25:H27)</f>
        <v>0</v>
      </c>
      <c r="I28" s="96"/>
      <c r="J28" s="94"/>
      <c r="K28" s="95">
        <f>SUM(K25:K27)</f>
        <v>0</v>
      </c>
      <c r="L28" s="96"/>
      <c r="M28" s="94"/>
      <c r="N28" s="95">
        <f>SUM(N25:N27)</f>
        <v>0</v>
      </c>
      <c r="O28" s="96"/>
      <c r="P28" s="94"/>
      <c r="Q28" s="95">
        <f>SUM(Q25:Q27)</f>
        <v>2611.9079999999999</v>
      </c>
      <c r="R28" s="96"/>
      <c r="S28" s="94"/>
      <c r="T28" s="95">
        <f>SUM(T25:T27)</f>
        <v>0</v>
      </c>
      <c r="U28" s="96"/>
      <c r="V28" s="94"/>
      <c r="W28" s="95">
        <f>SUM(W25:W27)</f>
        <v>0</v>
      </c>
      <c r="X28" s="96"/>
      <c r="Y28" s="94"/>
      <c r="Z28" s="95">
        <f>SUM(Z25:Z27)</f>
        <v>0</v>
      </c>
      <c r="AA28" s="96"/>
      <c r="AB28" s="94"/>
      <c r="AC28" s="95">
        <f>SUM(AC25:AC27)</f>
        <v>0</v>
      </c>
      <c r="AD28" s="96"/>
      <c r="AE28" s="94"/>
      <c r="AF28" s="95">
        <f>SUM(AF25:AF27)</f>
        <v>0</v>
      </c>
      <c r="AG28" s="96"/>
      <c r="AH28" s="94"/>
      <c r="AI28" s="95">
        <f>SUM(AI25:AI27)</f>
        <v>0</v>
      </c>
      <c r="AJ28" s="96"/>
      <c r="AK28" s="94"/>
      <c r="AL28" s="95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>
        <v>1</v>
      </c>
      <c r="F35" s="100">
        <f>+Costos!G39</f>
        <v>1619.1</v>
      </c>
      <c r="G35" s="101">
        <f>E35*F35</f>
        <v>1619.1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>
        <v>2</v>
      </c>
      <c r="O35" s="100">
        <f>+Costos!G39</f>
        <v>1619.1</v>
      </c>
      <c r="P35" s="101">
        <f>N35*O35</f>
        <v>3238.2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 t="s">
        <v>424</v>
      </c>
      <c r="O36" s="100">
        <v>10.5</v>
      </c>
      <c r="P36" s="101"/>
      <c r="Q36" s="98"/>
      <c r="R36" s="100"/>
      <c r="S36" s="101"/>
      <c r="T36" s="98"/>
      <c r="U36" s="100">
        <v>10.5</v>
      </c>
      <c r="V36" s="101"/>
      <c r="W36" s="98"/>
      <c r="X36" s="100">
        <v>10.5</v>
      </c>
      <c r="Y36" s="101"/>
      <c r="Z36" s="98"/>
      <c r="AA36" s="100">
        <v>10.5</v>
      </c>
      <c r="AB36" s="101"/>
      <c r="AC36" s="98"/>
      <c r="AD36" s="100"/>
      <c r="AE36" s="101"/>
      <c r="AF36" s="98"/>
      <c r="AG36" s="100">
        <v>10.5</v>
      </c>
      <c r="AH36" s="101"/>
      <c r="AI36" s="98"/>
      <c r="AJ36" s="100">
        <v>10.5</v>
      </c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>
        <v>21</v>
      </c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/>
      <c r="AE37" s="101"/>
      <c r="AF37" s="98"/>
      <c r="AG37" s="100">
        <v>21</v>
      </c>
      <c r="AH37" s="101"/>
      <c r="AI37" s="98">
        <v>300</v>
      </c>
      <c r="AJ37" s="100">
        <v>21</v>
      </c>
      <c r="AK37" s="101">
        <f>AI37*AJ37</f>
        <v>6300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>
        <v>1</v>
      </c>
      <c r="X46" s="100">
        <f>+Costos!G70</f>
        <v>2707.2878000000001</v>
      </c>
      <c r="Y46" s="101">
        <f t="shared" si="9"/>
        <v>2707.2878000000001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>
        <v>1</v>
      </c>
      <c r="O50" s="100">
        <f>+Costos!G87</f>
        <v>752.55882333333329</v>
      </c>
      <c r="P50" s="101">
        <f t="shared" si="6"/>
        <v>752.55882333333329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>
        <v>1</v>
      </c>
      <c r="X50" s="100">
        <f>+Costos!G87</f>
        <v>752.55882333333329</v>
      </c>
      <c r="Y50" s="101">
        <f t="shared" si="9"/>
        <v>752.55882333333329</v>
      </c>
      <c r="Z50" s="98">
        <v>1</v>
      </c>
      <c r="AA50" s="100">
        <f>+Costos!G87</f>
        <v>752.55882333333329</v>
      </c>
      <c r="AB50" s="101">
        <f t="shared" si="10"/>
        <v>752.55882333333329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>
        <v>2</v>
      </c>
      <c r="X52" s="100">
        <f>+Costos!G108</f>
        <v>935.51217666666662</v>
      </c>
      <c r="Y52" s="101">
        <f t="shared" si="9"/>
        <v>1871.0243533333332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>
        <v>1</v>
      </c>
      <c r="X53" s="100">
        <f>+Costos!G119</f>
        <v>303.67823499999997</v>
      </c>
      <c r="Y53" s="101">
        <f t="shared" si="9"/>
        <v>303.67823499999997</v>
      </c>
      <c r="Z53" s="98">
        <v>2</v>
      </c>
      <c r="AA53" s="100">
        <f>+Costos!G119</f>
        <v>303.67823499999997</v>
      </c>
      <c r="AB53" s="101">
        <f t="shared" si="10"/>
        <v>607.35646999999994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>
        <v>1</v>
      </c>
      <c r="AA54" s="100">
        <f>+Costos!G120</f>
        <v>607.35646999999994</v>
      </c>
      <c r="AB54" s="101">
        <f t="shared" si="10"/>
        <v>607.35646999999994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1619.1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3990.7588233333331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5634.5492116666674</v>
      </c>
      <c r="Z73" s="92"/>
      <c r="AA73" s="93"/>
      <c r="AB73" s="99">
        <f>SUM(AB35:AB72)</f>
        <v>1967.2717633333332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6300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40" zoomScaleNormal="100" workbookViewId="0">
      <pane xSplit="1" topLeftCell="AB1" activePane="topRight" state="frozen"/>
      <selection pane="topRight" activeCell="AI60" sqref="AI60"/>
    </sheetView>
  </sheetViews>
  <sheetFormatPr baseColWidth="10" defaultRowHeight="15"/>
  <cols>
    <col min="1" max="1" width="34.140625" customWidth="1"/>
    <col min="2" max="2" width="11.7109375" customWidth="1"/>
    <col min="7" max="7" width="13.7109375" bestFit="1" customWidth="1"/>
    <col min="8" max="8" width="12.7109375" bestFit="1" customWidth="1"/>
    <col min="15" max="15" width="13.7109375" bestFit="1" customWidth="1"/>
    <col min="17" max="17" width="12.7109375" bestFit="1" customWidth="1"/>
    <col min="35" max="35" width="12.7109375" bestFit="1" customWidth="1"/>
  </cols>
  <sheetData>
    <row r="1" spans="1:15" ht="33.75">
      <c r="A1" s="79" t="s">
        <v>291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40" t="s">
        <v>407</v>
      </c>
      <c r="B6" s="19"/>
      <c r="C6" s="215"/>
      <c r="D6" s="215"/>
      <c r="E6" s="215"/>
      <c r="F6" s="215"/>
      <c r="G6" s="215">
        <v>41506</v>
      </c>
      <c r="H6" s="215"/>
      <c r="I6" s="215"/>
      <c r="J6" s="215"/>
      <c r="K6" s="215"/>
      <c r="L6" s="215"/>
      <c r="M6" s="215"/>
      <c r="N6" s="215"/>
      <c r="O6" s="66">
        <f t="shared" ref="O6:O16" si="0">SUM(C6:N6)</f>
        <v>41506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41506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41506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5</v>
      </c>
      <c r="G25" s="90">
        <f>+Costos!K20</f>
        <v>22.190999999999999</v>
      </c>
      <c r="H25" s="91">
        <f>B25*F25*G25</f>
        <v>6657.2999999999993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>
        <v>5</v>
      </c>
      <c r="P25" s="90">
        <f>+Costos!K20</f>
        <v>22.190999999999999</v>
      </c>
      <c r="Q25" s="91">
        <f>B25*O25*P25</f>
        <v>6657.2999999999993</v>
      </c>
      <c r="R25" s="82"/>
      <c r="S25" s="90">
        <f>+Costos!K20</f>
        <v>22.190999999999999</v>
      </c>
      <c r="T25" s="91">
        <f>B25*R25*S25</f>
        <v>0</v>
      </c>
      <c r="U25" s="82">
        <v>2</v>
      </c>
      <c r="V25" s="90">
        <f>+Costos!K20</f>
        <v>22.190999999999999</v>
      </c>
      <c r="W25" s="91">
        <f>B25*U25*V25</f>
        <v>2662.92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>
        <v>5</v>
      </c>
      <c r="AH25" s="90">
        <f>+Costos!K20</f>
        <v>22.190999999999999</v>
      </c>
      <c r="AI25" s="91">
        <f>B25*AG25*AH25</f>
        <v>6657.2999999999993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9</v>
      </c>
      <c r="G26" s="90">
        <f>+Costos!K21</f>
        <v>11.549200000000001</v>
      </c>
      <c r="H26" s="91">
        <f>B26*F26*G26</f>
        <v>9978.5088000000014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>
        <v>4</v>
      </c>
      <c r="P26" s="90">
        <f>+Costos!K21</f>
        <v>11.549200000000001</v>
      </c>
      <c r="Q26" s="91">
        <f>B26*O26*P26</f>
        <v>4434.8928000000005</v>
      </c>
      <c r="R26" s="83"/>
      <c r="S26" s="90">
        <f>+Costos!K21</f>
        <v>11.549200000000001</v>
      </c>
      <c r="T26" s="91">
        <f>B26*R26*S26</f>
        <v>0</v>
      </c>
      <c r="U26" s="83">
        <v>4</v>
      </c>
      <c r="V26" s="90">
        <f>+Costos!K21</f>
        <v>11.549200000000001</v>
      </c>
      <c r="W26" s="91">
        <f>B26*U26*V26</f>
        <v>4434.8928000000005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>
        <v>6</v>
      </c>
      <c r="AH26" s="90">
        <f>+Costos!K21</f>
        <v>11.549200000000001</v>
      </c>
      <c r="AI26" s="91">
        <f>B26*AG26*AH26</f>
        <v>6652.3392000000003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3</v>
      </c>
      <c r="G27" s="90">
        <f>+Costos!K22</f>
        <v>13.337999999999999</v>
      </c>
      <c r="H27" s="91">
        <f>B27*F27*G27</f>
        <v>3841.3439999999996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>
        <v>1</v>
      </c>
      <c r="P27" s="90">
        <f>+Costos!K22</f>
        <v>13.337999999999999</v>
      </c>
      <c r="Q27" s="91">
        <f>B27*O27*P27</f>
        <v>1280.4479999999999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>
        <v>3</v>
      </c>
      <c r="AH27" s="90">
        <f>+Costos!K22</f>
        <v>13.337999999999999</v>
      </c>
      <c r="AI27" s="91">
        <f>B27*AG27*AH27</f>
        <v>3841.3439999999996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20477.1528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12372.640800000001</v>
      </c>
      <c r="R28" s="268"/>
      <c r="S28" s="94"/>
      <c r="T28" s="99">
        <f>SUM(T25:T27)</f>
        <v>0</v>
      </c>
      <c r="U28" s="268"/>
      <c r="V28" s="94"/>
      <c r="W28" s="99">
        <f>SUM(W25:W27)</f>
        <v>7097.8128000000006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17150.983199999999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/>
      <c r="O36" s="100"/>
      <c r="P36" s="101"/>
      <c r="Q36" s="98"/>
      <c r="R36" s="100"/>
      <c r="S36" s="101"/>
      <c r="T36" s="98">
        <v>1</v>
      </c>
      <c r="U36" s="100">
        <v>10.5</v>
      </c>
      <c r="V36" s="101">
        <f>T36*U36</f>
        <v>10.5</v>
      </c>
      <c r="W36" s="98"/>
      <c r="X36" s="100"/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>
        <v>10.5</v>
      </c>
      <c r="AH36" s="101"/>
      <c r="AI36" s="98"/>
      <c r="AJ36" s="100">
        <v>10.5</v>
      </c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/>
      <c r="O37" s="100"/>
      <c r="P37" s="101"/>
      <c r="Q37" s="98"/>
      <c r="R37" s="100"/>
      <c r="S37" s="101"/>
      <c r="T37" s="98"/>
      <c r="U37" s="100">
        <v>21</v>
      </c>
      <c r="V37" s="101"/>
      <c r="W37" s="98"/>
      <c r="X37" s="100"/>
      <c r="Y37" s="101"/>
      <c r="Z37" s="98"/>
      <c r="AA37" s="100">
        <v>21</v>
      </c>
      <c r="AB37" s="101"/>
      <c r="AC37" s="98">
        <v>20</v>
      </c>
      <c r="AD37" s="100">
        <v>21</v>
      </c>
      <c r="AE37" s="101">
        <f>AC37*AD37</f>
        <v>420</v>
      </c>
      <c r="AF37" s="98"/>
      <c r="AG37" s="100">
        <v>21</v>
      </c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>
        <v>2</v>
      </c>
      <c r="F38" s="100">
        <f>+Costos!G40</f>
        <v>20</v>
      </c>
      <c r="G38" s="101">
        <f t="shared" ref="G38:G72" si="3">E38*F38</f>
        <v>40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>
        <v>2</v>
      </c>
      <c r="O38" s="100">
        <f>+Costos!G40</f>
        <v>20</v>
      </c>
      <c r="P38" s="101">
        <f t="shared" ref="P38:P72" si="6">N38*O38</f>
        <v>40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>
        <v>9</v>
      </c>
      <c r="L51" s="100">
        <f>+Costos!G97</f>
        <v>801.55882333333329</v>
      </c>
      <c r="M51" s="101">
        <f t="shared" si="5"/>
        <v>7214.0294099999992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>
        <v>3</v>
      </c>
      <c r="AA51" s="100">
        <f>+Costos!G97</f>
        <v>801.55882333333329</v>
      </c>
      <c r="AB51" s="101">
        <f t="shared" si="10"/>
        <v>2404.6764699999999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>
        <v>6</v>
      </c>
      <c r="L52" s="100">
        <f>+Costos!G108</f>
        <v>935.51217666666662</v>
      </c>
      <c r="M52" s="101">
        <f t="shared" si="5"/>
        <v>5613.0730599999997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>
        <v>3</v>
      </c>
      <c r="AA52" s="100">
        <f>+Costos!G108</f>
        <v>935.51217666666662</v>
      </c>
      <c r="AB52" s="101">
        <f t="shared" si="10"/>
        <v>2806.5365299999999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>
        <v>1</v>
      </c>
      <c r="I53" s="100">
        <f>+Costos!G119</f>
        <v>303.67823499999997</v>
      </c>
      <c r="J53" s="101">
        <f t="shared" si="4"/>
        <v>303.67823499999997</v>
      </c>
      <c r="K53" s="98">
        <v>2</v>
      </c>
      <c r="L53" s="100">
        <f>+Costos!G119</f>
        <v>303.67823499999997</v>
      </c>
      <c r="M53" s="101">
        <f t="shared" si="5"/>
        <v>607.35646999999994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>
        <v>4</v>
      </c>
      <c r="AA53" s="100">
        <f>+Costos!G119</f>
        <v>303.67823499999997</v>
      </c>
      <c r="AB53" s="101">
        <f t="shared" si="10"/>
        <v>1214.7129399999999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>
        <v>1</v>
      </c>
      <c r="F57" s="100">
        <f>+Costos!G136</f>
        <v>158.13566299999999</v>
      </c>
      <c r="G57" s="101">
        <f t="shared" si="3"/>
        <v>158.13566299999999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4</v>
      </c>
      <c r="F58" s="100">
        <f>+Costos!G141</f>
        <v>949.50909375000003</v>
      </c>
      <c r="G58" s="101">
        <f t="shared" si="3"/>
        <v>3798.0363750000001</v>
      </c>
      <c r="H58" s="98">
        <v>3</v>
      </c>
      <c r="I58" s="100">
        <f>+Costos!G141</f>
        <v>949.50909375000003</v>
      </c>
      <c r="J58" s="101">
        <f t="shared" si="4"/>
        <v>2848.5272812500002</v>
      </c>
      <c r="K58" s="98">
        <v>2</v>
      </c>
      <c r="L58" s="100">
        <f>+Costos!G141</f>
        <v>949.50909375000003</v>
      </c>
      <c r="M58" s="101">
        <f t="shared" si="5"/>
        <v>1899.0181875000001</v>
      </c>
      <c r="N58" s="98">
        <v>2</v>
      </c>
      <c r="O58" s="100">
        <f>+Costos!G141</f>
        <v>949.50909375000003</v>
      </c>
      <c r="P58" s="101">
        <f t="shared" si="6"/>
        <v>1899.0181875000001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>
        <v>1</v>
      </c>
      <c r="AD58" s="100">
        <f>+Costos!G141</f>
        <v>949.50909375000003</v>
      </c>
      <c r="AE58" s="101">
        <f t="shared" si="11"/>
        <v>949.50909375000003</v>
      </c>
      <c r="AF58" s="98">
        <v>2</v>
      </c>
      <c r="AG58" s="100">
        <f>+Costos!G141</f>
        <v>949.50909375000003</v>
      </c>
      <c r="AH58" s="101">
        <f t="shared" si="12"/>
        <v>1899.0181875000001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>
        <v>1</v>
      </c>
      <c r="AA59" s="100">
        <f>+Costos!G142</f>
        <v>1899.0181875000001</v>
      </c>
      <c r="AB59" s="101">
        <f t="shared" si="10"/>
        <v>1899.0181875000001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>
        <v>2</v>
      </c>
      <c r="AJ59" s="100">
        <f>+Costos!G142</f>
        <v>1899.0181875000001</v>
      </c>
      <c r="AK59" s="101">
        <f t="shared" si="13"/>
        <v>3798.0363750000001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>
        <v>1</v>
      </c>
      <c r="U65" s="100">
        <f>+Costos!G171</f>
        <v>16152.671080000002</v>
      </c>
      <c r="V65" s="101">
        <f t="shared" si="8"/>
        <v>16152.671080000002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>
        <v>1</v>
      </c>
      <c r="F67" s="100">
        <f>+Costos!G186</f>
        <v>20375.066809999997</v>
      </c>
      <c r="G67" s="101">
        <f t="shared" si="3"/>
        <v>20375.066809999997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42073.784979199991</v>
      </c>
      <c r="H73" s="92"/>
      <c r="I73" s="93"/>
      <c r="J73" s="99">
        <f>SUM(J35:J72)</f>
        <v>3152.2055162500001</v>
      </c>
      <c r="K73" s="92"/>
      <c r="L73" s="93"/>
      <c r="M73" s="99">
        <f>SUM(M35:M72)</f>
        <v>15333.477127499998</v>
      </c>
      <c r="N73" s="92"/>
      <c r="O73" s="93"/>
      <c r="P73" s="99">
        <f>SUM(P35:P72)</f>
        <v>1939.0181875000001</v>
      </c>
      <c r="Q73" s="92"/>
      <c r="R73" s="93"/>
      <c r="S73" s="99">
        <f>SUM(S35:S72)</f>
        <v>0</v>
      </c>
      <c r="T73" s="92"/>
      <c r="U73" s="93"/>
      <c r="V73" s="99">
        <f>SUM(V35:V72)</f>
        <v>16163.171080000002</v>
      </c>
      <c r="W73" s="92"/>
      <c r="X73" s="93"/>
      <c r="Y73" s="99">
        <f>SUM(Y35:Y72)</f>
        <v>0</v>
      </c>
      <c r="Z73" s="92"/>
      <c r="AA73" s="93"/>
      <c r="AB73" s="99">
        <f>SUM(AB35:AB72)</f>
        <v>8324.944127499999</v>
      </c>
      <c r="AC73" s="92"/>
      <c r="AD73" s="93"/>
      <c r="AE73" s="99">
        <f>SUM(AE35:AE72)</f>
        <v>1369.5090937499999</v>
      </c>
      <c r="AF73" s="92"/>
      <c r="AG73" s="93"/>
      <c r="AH73" s="99">
        <f>SUM(AH35:AH72)</f>
        <v>1899.0181875000001</v>
      </c>
      <c r="AI73" s="92"/>
      <c r="AJ73" s="93"/>
      <c r="AK73" s="99">
        <f>SUM(AK35:AK72)</f>
        <v>3798.0363750000001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>
        <v>1</v>
      </c>
      <c r="F80" s="102">
        <f>+Costos!K17</f>
        <v>11447.800000000001</v>
      </c>
      <c r="G80" s="104">
        <f>E80*F80</f>
        <v>11447.800000000001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11447.800000000001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>
        <v>1</v>
      </c>
      <c r="AA90" s="102">
        <f>+Costos!K10</f>
        <v>1400</v>
      </c>
      <c r="AB90" s="104">
        <f>Z90*AA90</f>
        <v>1400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>
        <v>2</v>
      </c>
      <c r="U91" s="102">
        <f>+Costos!K11</f>
        <v>2400</v>
      </c>
      <c r="V91" s="104">
        <f>T91*U91</f>
        <v>4800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4800</v>
      </c>
      <c r="W93" s="92"/>
      <c r="X93" s="93"/>
      <c r="Y93" s="99">
        <f>SUM(Y89:Y92)</f>
        <v>0</v>
      </c>
      <c r="Z93" s="92"/>
      <c r="AA93" s="93"/>
      <c r="AB93" s="99">
        <f>SUM(AB89:AB92)</f>
        <v>1400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16" zoomScaleNormal="100" workbookViewId="0">
      <pane xSplit="1" topLeftCell="Q1" activePane="topRight" state="frozen"/>
      <selection pane="topRight" activeCell="AA28" sqref="AA28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290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>
        <v>4</v>
      </c>
      <c r="S25" s="90">
        <f>+Costos!K20</f>
        <v>22.190999999999999</v>
      </c>
      <c r="T25" s="91">
        <f>B25*R25*S25</f>
        <v>5325.84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>
        <v>3</v>
      </c>
      <c r="AB25" s="90">
        <f>+Costos!K20</f>
        <v>22.190999999999999</v>
      </c>
      <c r="AC25" s="91">
        <f>B25*AA25*AB25</f>
        <v>3994.3799999999997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>
        <v>2</v>
      </c>
      <c r="AB26" s="90">
        <f>+Costos!K21</f>
        <v>11.549200000000001</v>
      </c>
      <c r="AC26" s="91">
        <f>B26*AA26*AB26</f>
        <v>2217.4464000000003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>
        <v>1</v>
      </c>
      <c r="AB27" s="90">
        <f>+Costos!K22</f>
        <v>13.337999999999999</v>
      </c>
      <c r="AC27" s="91">
        <f>B27*AA27*AB27</f>
        <v>1280.4479999999999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5325.84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7492.2744000000002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>
        <v>10.5</v>
      </c>
      <c r="V36" s="101"/>
      <c r="W36" s="98"/>
      <c r="X36" s="100">
        <v>10.5</v>
      </c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>
        <v>1</v>
      </c>
      <c r="X45" s="100">
        <f>+Costos!G66</f>
        <v>1076.5999999999999</v>
      </c>
      <c r="Y45" s="101">
        <f t="shared" si="9"/>
        <v>1076.5999999999999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>
        <v>1</v>
      </c>
      <c r="X47" s="100">
        <f>+Costos!G78</f>
        <v>1341.5955874999997</v>
      </c>
      <c r="Y47" s="101">
        <f t="shared" si="9"/>
        <v>1341.5955874999997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>
        <v>2</v>
      </c>
      <c r="X51" s="100">
        <f>+Costos!G97</f>
        <v>801.55882333333329</v>
      </c>
      <c r="Y51" s="101">
        <f t="shared" si="9"/>
        <v>1603.1176466666666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>
        <v>1</v>
      </c>
      <c r="X52" s="100">
        <f>+Costos!G108</f>
        <v>935.51217666666662</v>
      </c>
      <c r="Y52" s="101">
        <f t="shared" si="9"/>
        <v>935.51217666666662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>
        <v>1</v>
      </c>
      <c r="X53" s="100">
        <f>+Costos!G119</f>
        <v>303.67823499999997</v>
      </c>
      <c r="Y53" s="101">
        <f t="shared" si="9"/>
        <v>303.67823499999997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>
        <v>1</v>
      </c>
      <c r="R58" s="100">
        <f>+Costos!G141</f>
        <v>949.50909375000003</v>
      </c>
      <c r="S58" s="101">
        <f t="shared" si="7"/>
        <v>949.50909375000003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949.50909375000003</v>
      </c>
      <c r="T73" s="92"/>
      <c r="U73" s="93"/>
      <c r="V73" s="99">
        <f>SUM(V35:V72)</f>
        <v>0</v>
      </c>
      <c r="W73" s="92"/>
      <c r="X73" s="93"/>
      <c r="Y73" s="99">
        <f>SUM(Y35:Y72)</f>
        <v>5260.5036458333334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>
        <v>1</v>
      </c>
      <c r="X90" s="102">
        <f>+Costos!K10</f>
        <v>1400</v>
      </c>
      <c r="Y90" s="104">
        <f>W90*X90</f>
        <v>1400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1400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E1" activePane="topRight" state="frozen"/>
      <selection pane="topRight" activeCell="N9" sqref="N9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8" max="8" width="12.7109375" bestFit="1" customWidth="1"/>
    <col min="10" max="10" width="15.28515625" bestFit="1" customWidth="1"/>
    <col min="11" max="11" width="12.7109375" bestFit="1" customWidth="1"/>
    <col min="14" max="14" width="14.5703125" bestFit="1" customWidth="1"/>
    <col min="15" max="15" width="15.28515625" bestFit="1" customWidth="1"/>
    <col min="17" max="17" width="12.7109375" bestFit="1" customWidth="1"/>
    <col min="20" max="20" width="12.7109375" bestFit="1" customWidth="1"/>
    <col min="23" max="23" width="12.7109375" bestFit="1" customWidth="1"/>
    <col min="29" max="29" width="12.7109375" bestFit="1" customWidth="1"/>
    <col min="32" max="32" width="12.7109375" bestFit="1" customWidth="1"/>
    <col min="35" max="35" width="12.7109375" bestFit="1" customWidth="1"/>
    <col min="38" max="38" width="12.85546875" customWidth="1"/>
  </cols>
  <sheetData>
    <row r="1" spans="1:15" ht="33.75">
      <c r="A1" s="79" t="s">
        <v>289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40" t="s">
        <v>366</v>
      </c>
      <c r="B6" s="19"/>
      <c r="C6" s="215"/>
      <c r="D6" s="215">
        <v>85000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85000</v>
      </c>
    </row>
    <row r="7" spans="1:15">
      <c r="A7" s="4" t="s">
        <v>440</v>
      </c>
      <c r="B7" s="4" t="s">
        <v>441</v>
      </c>
      <c r="C7" s="216"/>
      <c r="D7" s="216"/>
      <c r="E7" s="216"/>
      <c r="F7" s="216"/>
      <c r="G7" s="216"/>
      <c r="H7" s="216"/>
      <c r="I7" s="216"/>
      <c r="J7" s="216">
        <v>164493</v>
      </c>
      <c r="K7" s="216"/>
      <c r="L7" s="216"/>
      <c r="M7" s="216"/>
      <c r="N7" s="216"/>
      <c r="O7" s="66">
        <f t="shared" si="0"/>
        <v>164493</v>
      </c>
    </row>
    <row r="8" spans="1:15">
      <c r="A8" s="240" t="s">
        <v>468</v>
      </c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>
        <v>-18540.55</v>
      </c>
      <c r="O8" s="66">
        <f t="shared" si="0"/>
        <v>-18540.55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85000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164493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-18540.55</v>
      </c>
      <c r="O17" s="65">
        <f t="shared" si="1"/>
        <v>230952.45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5</v>
      </c>
      <c r="G25" s="90">
        <f>+Costos!K20</f>
        <v>22.190999999999999</v>
      </c>
      <c r="H25" s="91">
        <f>B25*F25*G25</f>
        <v>6657.2999999999993</v>
      </c>
      <c r="I25" s="82">
        <v>7</v>
      </c>
      <c r="J25" s="90">
        <f>+Costos!K20</f>
        <v>22.190999999999999</v>
      </c>
      <c r="K25" s="91">
        <f>B25*I25*G25</f>
        <v>9320.2199999999993</v>
      </c>
      <c r="L25" s="82">
        <v>4</v>
      </c>
      <c r="M25" s="90">
        <f>+Costos!K20</f>
        <v>22.190999999999999</v>
      </c>
      <c r="N25" s="91">
        <f>B25*L25*M25</f>
        <v>5325.84</v>
      </c>
      <c r="O25" s="82">
        <v>9</v>
      </c>
      <c r="P25" s="90">
        <f>+Costos!K20</f>
        <v>22.190999999999999</v>
      </c>
      <c r="Q25" s="91">
        <f>B25*O25*P25</f>
        <v>11983.14</v>
      </c>
      <c r="R25" s="82">
        <v>5</v>
      </c>
      <c r="S25" s="90">
        <f>+Costos!K20</f>
        <v>22.190999999999999</v>
      </c>
      <c r="T25" s="91">
        <f>B25*R25*S25</f>
        <v>6657.2999999999993</v>
      </c>
      <c r="U25" s="82">
        <v>15</v>
      </c>
      <c r="V25" s="90">
        <f>+Costos!K20</f>
        <v>22.190999999999999</v>
      </c>
      <c r="W25" s="91">
        <f>B25*U25*V25</f>
        <v>19971.899999999998</v>
      </c>
      <c r="X25" s="82"/>
      <c r="Y25" s="90">
        <f>+Costos!K20</f>
        <v>22.190999999999999</v>
      </c>
      <c r="Z25" s="91">
        <f>B25*X25*Y25</f>
        <v>0</v>
      </c>
      <c r="AA25" s="82">
        <v>8</v>
      </c>
      <c r="AB25" s="90">
        <f>+Costos!K20</f>
        <v>22.190999999999999</v>
      </c>
      <c r="AC25" s="91">
        <f>B25*AA25*AB25</f>
        <v>10651.68</v>
      </c>
      <c r="AD25" s="82">
        <v>5</v>
      </c>
      <c r="AE25" s="90">
        <f>+Costos!K20</f>
        <v>22.190999999999999</v>
      </c>
      <c r="AF25" s="91">
        <f>B25*AD25*AE25</f>
        <v>6657.2999999999993</v>
      </c>
      <c r="AG25" s="82">
        <v>7</v>
      </c>
      <c r="AH25" s="90">
        <f>+Costos!K20</f>
        <v>22.190999999999999</v>
      </c>
      <c r="AI25" s="91">
        <f>B25*AG25*AH25</f>
        <v>9320.2199999999993</v>
      </c>
      <c r="AJ25" s="82"/>
      <c r="AK25" s="90">
        <f>+Costos!K20</f>
        <v>22.190999999999999</v>
      </c>
      <c r="AL25" s="91"/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3</v>
      </c>
      <c r="G26" s="90">
        <f>+Costos!K21</f>
        <v>11.549200000000001</v>
      </c>
      <c r="H26" s="91">
        <f>B26*F26*G26</f>
        <v>3326.1696000000002</v>
      </c>
      <c r="I26" s="83">
        <v>4</v>
      </c>
      <c r="J26" s="90">
        <f>+Costos!K21</f>
        <v>11.549200000000001</v>
      </c>
      <c r="K26" s="91">
        <f>B26*I26*G26</f>
        <v>4434.8928000000005</v>
      </c>
      <c r="L26" s="83">
        <v>4</v>
      </c>
      <c r="M26" s="90">
        <f>+Costos!K21</f>
        <v>11.549200000000001</v>
      </c>
      <c r="N26" s="91">
        <f>B26*L26*M26</f>
        <v>4434.8928000000005</v>
      </c>
      <c r="O26" s="83">
        <v>3</v>
      </c>
      <c r="P26" s="90">
        <f>+Costos!K21</f>
        <v>11.549200000000001</v>
      </c>
      <c r="Q26" s="91">
        <f>B26*O26*P26</f>
        <v>3326.1696000000002</v>
      </c>
      <c r="R26" s="83">
        <v>4</v>
      </c>
      <c r="S26" s="90">
        <f>+Costos!K21</f>
        <v>11.549200000000001</v>
      </c>
      <c r="T26" s="91">
        <f>B26*R26*S26</f>
        <v>4434.8928000000005</v>
      </c>
      <c r="U26" s="83">
        <v>6</v>
      </c>
      <c r="V26" s="90">
        <f>+Costos!K21</f>
        <v>11.549200000000001</v>
      </c>
      <c r="W26" s="91">
        <f>B26*U26*V26</f>
        <v>6652.3392000000003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>
        <v>2</v>
      </c>
      <c r="AE26" s="90">
        <f>+Costos!K21</f>
        <v>11.549200000000001</v>
      </c>
      <c r="AF26" s="91">
        <f>B26*AD26*AE26</f>
        <v>2217.4464000000003</v>
      </c>
      <c r="AG26" s="83">
        <v>2</v>
      </c>
      <c r="AH26" s="90">
        <f>+Costos!K21</f>
        <v>11.549200000000001</v>
      </c>
      <c r="AI26" s="91">
        <f>B26*AG26*AH26</f>
        <v>2217.4464000000003</v>
      </c>
      <c r="AJ26" s="83"/>
      <c r="AK26" s="90">
        <f>+Costos!K21</f>
        <v>11.549200000000001</v>
      </c>
      <c r="AL26" s="91"/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2</v>
      </c>
      <c r="G27" s="90">
        <f>+Costos!K22</f>
        <v>13.337999999999999</v>
      </c>
      <c r="H27" s="91">
        <f>B27*F27*G27</f>
        <v>2560.8959999999997</v>
      </c>
      <c r="I27" s="83">
        <v>1</v>
      </c>
      <c r="J27" s="90">
        <f>+Costos!K22</f>
        <v>13.337999999999999</v>
      </c>
      <c r="K27" s="91">
        <f>B27*I27*G27</f>
        <v>1280.4479999999999</v>
      </c>
      <c r="L27" s="83">
        <v>1</v>
      </c>
      <c r="M27" s="90">
        <f>+Costos!K22</f>
        <v>13.337999999999999</v>
      </c>
      <c r="N27" s="91">
        <f>B27*L27*M27</f>
        <v>1280.4479999999999</v>
      </c>
      <c r="O27" s="83"/>
      <c r="P27" s="90">
        <f>+Costos!K22</f>
        <v>13.337999999999999</v>
      </c>
      <c r="Q27" s="91">
        <f>B27*O27*P27</f>
        <v>0</v>
      </c>
      <c r="R27" s="83">
        <v>2</v>
      </c>
      <c r="S27" s="90">
        <f>+Costos!K22</f>
        <v>13.337999999999999</v>
      </c>
      <c r="T27" s="91">
        <f>B27*R27*S27</f>
        <v>2560.8959999999997</v>
      </c>
      <c r="U27" s="83">
        <v>2</v>
      </c>
      <c r="V27" s="90">
        <f>+Costos!K22</f>
        <v>13.337999999999999</v>
      </c>
      <c r="W27" s="91">
        <f>B27*U27*V27</f>
        <v>2560.8959999999997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>
        <v>1</v>
      </c>
      <c r="AE27" s="90">
        <f>+Costos!K22</f>
        <v>13.337999999999999</v>
      </c>
      <c r="AF27" s="91">
        <f>B27*AD27*AE27</f>
        <v>1280.4479999999999</v>
      </c>
      <c r="AG27" s="83">
        <v>3</v>
      </c>
      <c r="AH27" s="90">
        <f>+Costos!K22</f>
        <v>13.337999999999999</v>
      </c>
      <c r="AI27" s="91">
        <f>B27*AG27*AH27</f>
        <v>3841.3439999999996</v>
      </c>
      <c r="AJ27" s="83"/>
      <c r="AK27" s="90">
        <f>+Costos!K22</f>
        <v>13.337999999999999</v>
      </c>
      <c r="AL27" s="91"/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12544.365600000001</v>
      </c>
      <c r="I28" s="268"/>
      <c r="J28" s="94"/>
      <c r="K28" s="99">
        <f>SUM(K25:K27)</f>
        <v>15035.560799999999</v>
      </c>
      <c r="L28" s="268"/>
      <c r="M28" s="94"/>
      <c r="N28" s="99">
        <f>SUM(N25:N27)</f>
        <v>11041.180800000002</v>
      </c>
      <c r="O28" s="268"/>
      <c r="P28" s="94"/>
      <c r="Q28" s="99">
        <f>SUM(Q25:Q27)</f>
        <v>15309.309600000001</v>
      </c>
      <c r="R28" s="268"/>
      <c r="S28" s="94"/>
      <c r="T28" s="99">
        <f>SUM(T25:T27)</f>
        <v>13653.088800000001</v>
      </c>
      <c r="U28" s="268"/>
      <c r="V28" s="94"/>
      <c r="W28" s="99">
        <f>SUM(W25:W27)</f>
        <v>29185.135199999997</v>
      </c>
      <c r="X28" s="268"/>
      <c r="Y28" s="94"/>
      <c r="Z28" s="99">
        <f>SUM(Z25:Z27)</f>
        <v>0</v>
      </c>
      <c r="AA28" s="268"/>
      <c r="AB28" s="94"/>
      <c r="AC28" s="99">
        <f>SUM(AC25:AC27)</f>
        <v>10651.68</v>
      </c>
      <c r="AD28" s="268"/>
      <c r="AE28" s="94"/>
      <c r="AF28" s="99">
        <f>SUM(AF25:AF27)</f>
        <v>10155.1944</v>
      </c>
      <c r="AG28" s="268"/>
      <c r="AH28" s="94"/>
      <c r="AI28" s="99">
        <f>SUM(AI25:AI27)</f>
        <v>15379.010399999999</v>
      </c>
      <c r="AJ28" s="268"/>
      <c r="AK28" s="94"/>
      <c r="AL28" s="99"/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>
        <v>1</v>
      </c>
      <c r="AG35" s="100">
        <f>+Costos!G39</f>
        <v>1619.1</v>
      </c>
      <c r="AH35" s="101">
        <f>AF35*AG35</f>
        <v>1619.1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2</v>
      </c>
      <c r="I36" s="100">
        <f>+Costos!G215</f>
        <v>10.5</v>
      </c>
      <c r="J36" s="101">
        <f>I36*H36</f>
        <v>21</v>
      </c>
      <c r="K36" s="98"/>
      <c r="L36" s="100"/>
      <c r="M36" s="101"/>
      <c r="N36" s="98">
        <v>2</v>
      </c>
      <c r="O36" s="100">
        <v>10.5</v>
      </c>
      <c r="P36" s="101">
        <f>N36*O36</f>
        <v>21</v>
      </c>
      <c r="Q36" s="98">
        <v>1</v>
      </c>
      <c r="R36" s="100">
        <v>10.5</v>
      </c>
      <c r="S36" s="101">
        <f>Q36*R36</f>
        <v>10.5</v>
      </c>
      <c r="T36" s="98">
        <v>1</v>
      </c>
      <c r="U36" s="100">
        <v>10.5</v>
      </c>
      <c r="V36" s="101">
        <f>T36*U36</f>
        <v>10.5</v>
      </c>
      <c r="W36" s="98"/>
      <c r="X36" s="100">
        <v>10.5</v>
      </c>
      <c r="Y36" s="101"/>
      <c r="Z36" s="98"/>
      <c r="AA36" s="100">
        <v>10.5</v>
      </c>
      <c r="AB36" s="101"/>
      <c r="AC36" s="98">
        <v>1</v>
      </c>
      <c r="AD36" s="100">
        <v>10.5</v>
      </c>
      <c r="AE36" s="101">
        <f>AC36*AD36</f>
        <v>10.5</v>
      </c>
      <c r="AF36" s="98">
        <v>2</v>
      </c>
      <c r="AG36" s="100">
        <v>10.5</v>
      </c>
      <c r="AH36" s="101">
        <f>AF36*AG36</f>
        <v>21</v>
      </c>
      <c r="AI36" s="98">
        <v>3</v>
      </c>
      <c r="AJ36" s="100">
        <v>10.5</v>
      </c>
      <c r="AK36" s="101">
        <f>AI36*AJ36</f>
        <v>31.5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>
        <v>1</v>
      </c>
      <c r="O37" s="100">
        <v>21</v>
      </c>
      <c r="P37" s="101">
        <f>N37*O37</f>
        <v>21</v>
      </c>
      <c r="Q37" s="98">
        <v>1</v>
      </c>
      <c r="R37" s="100">
        <v>21</v>
      </c>
      <c r="S37" s="101">
        <f>Q37*R37</f>
        <v>21</v>
      </c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>
        <v>2</v>
      </c>
      <c r="AJ37" s="100">
        <v>21</v>
      </c>
      <c r="AK37" s="101">
        <f>AI37*AJ37</f>
        <v>42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>
        <v>1</v>
      </c>
      <c r="F38" s="100">
        <f>+Costos!G40</f>
        <v>20</v>
      </c>
      <c r="G38" s="101">
        <f t="shared" ref="G38:G72" si="3">E38*F38</f>
        <v>20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>
        <v>8</v>
      </c>
      <c r="AA38" s="100">
        <f>+Costos!G40</f>
        <v>20</v>
      </c>
      <c r="AB38" s="101">
        <f t="shared" ref="AB38:AB72" si="10">Z38*AA38</f>
        <v>160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>
        <v>1</v>
      </c>
      <c r="AG51" s="100">
        <f>+Costos!G97</f>
        <v>801.55882333333329</v>
      </c>
      <c r="AH51" s="101">
        <f t="shared" si="12"/>
        <v>801.55882333333329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>
        <v>1</v>
      </c>
      <c r="F52" s="100">
        <f>+Costos!G108</f>
        <v>935.51217666666662</v>
      </c>
      <c r="G52" s="101">
        <f t="shared" si="3"/>
        <v>935.51217666666662</v>
      </c>
      <c r="H52" s="98">
        <v>1</v>
      </c>
      <c r="I52" s="100">
        <f>+Costos!G108</f>
        <v>935.51217666666662</v>
      </c>
      <c r="J52" s="101">
        <f t="shared" si="4"/>
        <v>935.51217666666662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>
        <v>1</v>
      </c>
      <c r="AG53" s="100">
        <f>+Costos!G119</f>
        <v>303.67823499999997</v>
      </c>
      <c r="AH53" s="101">
        <f t="shared" si="12"/>
        <v>303.67823499999997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>
        <v>1</v>
      </c>
      <c r="F55" s="100">
        <f>+Costos!G122</f>
        <v>3036.7823499999995</v>
      </c>
      <c r="G55" s="101">
        <f t="shared" si="3"/>
        <v>3036.7823499999995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>
        <v>1</v>
      </c>
      <c r="F56" s="100">
        <f>+Costos!G127</f>
        <v>5928.2688429999998</v>
      </c>
      <c r="G56" s="101">
        <f t="shared" si="3"/>
        <v>5928.2688429999998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>
        <v>1</v>
      </c>
      <c r="R58" s="100">
        <f>+Costos!G141</f>
        <v>949.50909375000003</v>
      </c>
      <c r="S58" s="101">
        <f t="shared" si="7"/>
        <v>949.50909375000003</v>
      </c>
      <c r="T58" s="98"/>
      <c r="U58" s="100">
        <f>+Costos!G141</f>
        <v>949.50909375000003</v>
      </c>
      <c r="V58" s="101">
        <f t="shared" si="8"/>
        <v>0</v>
      </c>
      <c r="W58" s="98">
        <v>1</v>
      </c>
      <c r="X58" s="100">
        <f>+Costos!G141</f>
        <v>949.50909375000003</v>
      </c>
      <c r="Y58" s="101">
        <f t="shared" si="9"/>
        <v>949.50909375000003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>
        <v>1</v>
      </c>
      <c r="F61" s="100">
        <f>+Costos!G156</f>
        <v>9269.4</v>
      </c>
      <c r="G61" s="101">
        <f t="shared" si="3"/>
        <v>9269.4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>
        <v>1</v>
      </c>
      <c r="F68" s="100">
        <f>+Costos!G193</f>
        <v>2063.6541099999999</v>
      </c>
      <c r="G68" s="101">
        <f t="shared" si="3"/>
        <v>2063.6541099999999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21253.617479666664</v>
      </c>
      <c r="H73" s="92"/>
      <c r="I73" s="93"/>
      <c r="J73" s="99">
        <f>SUM(J35:J72)</f>
        <v>956.51217666666662</v>
      </c>
      <c r="K73" s="92"/>
      <c r="L73" s="93"/>
      <c r="M73" s="99">
        <f>SUM(M35:M72)</f>
        <v>0</v>
      </c>
      <c r="N73" s="92"/>
      <c r="O73" s="93"/>
      <c r="P73" s="99">
        <f>SUM(P35:P72)</f>
        <v>42</v>
      </c>
      <c r="Q73" s="92"/>
      <c r="R73" s="93"/>
      <c r="S73" s="99">
        <f>SUM(S35:S72)</f>
        <v>981.00909375000003</v>
      </c>
      <c r="T73" s="92"/>
      <c r="U73" s="93"/>
      <c r="V73" s="99">
        <f>SUM(V35:V72)</f>
        <v>10.5</v>
      </c>
      <c r="W73" s="92"/>
      <c r="X73" s="93"/>
      <c r="Y73" s="99">
        <f>SUM(Y35:Y72)</f>
        <v>949.50909375000003</v>
      </c>
      <c r="Z73" s="92"/>
      <c r="AA73" s="93"/>
      <c r="AB73" s="99">
        <f>SUM(AB35:AB72)</f>
        <v>160</v>
      </c>
      <c r="AC73" s="92"/>
      <c r="AD73" s="93"/>
      <c r="AE73" s="99">
        <f>SUM(AE35:AE72)</f>
        <v>10.5</v>
      </c>
      <c r="AF73" s="92"/>
      <c r="AG73" s="93"/>
      <c r="AH73" s="99">
        <f>SUM(AH35:AH72)</f>
        <v>2745.3370583333331</v>
      </c>
      <c r="AI73" s="92"/>
      <c r="AJ73" s="93"/>
      <c r="AK73" s="99">
        <f>SUM(AK35:AK72)</f>
        <v>73.5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1</v>
      </c>
      <c r="F79" s="102">
        <f>+Costos!K16</f>
        <v>4053.8160000000003</v>
      </c>
      <c r="G79" s="104">
        <f>E79*F79</f>
        <v>4053.8160000000003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>
        <v>1</v>
      </c>
      <c r="AG79" s="102">
        <f>+Costos!K16</f>
        <v>4053.8160000000003</v>
      </c>
      <c r="AH79" s="104">
        <f>AF79*AG79</f>
        <v>4053.8160000000003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>
        <v>1</v>
      </c>
      <c r="L80" s="102">
        <f>+Costos!K17</f>
        <v>11447.800000000001</v>
      </c>
      <c r="M80" s="104">
        <f>K80*L80</f>
        <v>11447.800000000001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4053.8160000000003</v>
      </c>
      <c r="H81" s="265"/>
      <c r="I81" s="266"/>
      <c r="J81" s="99">
        <f>SUM(J78:J80)</f>
        <v>0</v>
      </c>
      <c r="K81" s="265"/>
      <c r="L81" s="266"/>
      <c r="M81" s="99">
        <f>SUM(M78:M80)</f>
        <v>11447.800000000001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4053.8160000000003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2" zoomScale="80" zoomScaleNormal="8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300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4" zoomScaleNormal="100" workbookViewId="0">
      <pane xSplit="1" topLeftCell="Z1" activePane="topRight" state="frozen"/>
      <selection pane="topRight" activeCell="AL42" sqref="AL42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5" max="5" width="12.140625" bestFit="1" customWidth="1"/>
    <col min="9" max="9" width="15.28515625" bestFit="1" customWidth="1"/>
    <col min="10" max="11" width="12.7109375" bestFit="1" customWidth="1"/>
    <col min="13" max="14" width="12.7109375" bestFit="1" customWidth="1"/>
    <col min="15" max="15" width="13.7109375" bestFit="1" customWidth="1"/>
    <col min="16" max="17" width="12.7109375" bestFit="1" customWidth="1"/>
    <col min="25" max="26" width="12.7109375" bestFit="1" customWidth="1"/>
    <col min="28" max="28" width="12.7109375" bestFit="1" customWidth="1"/>
    <col min="31" max="31" width="12.7109375" bestFit="1" customWidth="1"/>
    <col min="35" max="35" width="12.7109375" bestFit="1" customWidth="1"/>
  </cols>
  <sheetData>
    <row r="1" spans="1:15" ht="33.75">
      <c r="A1" s="79" t="s">
        <v>301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370</v>
      </c>
      <c r="B6" s="19" t="s">
        <v>371</v>
      </c>
      <c r="C6" s="215"/>
      <c r="D6" s="215">
        <v>88680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88680</v>
      </c>
    </row>
    <row r="7" spans="1:15">
      <c r="A7" s="238" t="s">
        <v>370</v>
      </c>
      <c r="B7" s="4" t="s">
        <v>429</v>
      </c>
      <c r="C7" s="216"/>
      <c r="D7" s="216"/>
      <c r="E7" s="216"/>
      <c r="F7" s="216"/>
      <c r="G7" s="216"/>
      <c r="H7" s="216"/>
      <c r="I7" s="216">
        <v>140088</v>
      </c>
      <c r="J7" s="216"/>
      <c r="K7" s="216"/>
      <c r="L7" s="216"/>
      <c r="M7" s="216"/>
      <c r="N7" s="216"/>
      <c r="O7" s="66">
        <f t="shared" si="0"/>
        <v>140088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88680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140088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228768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>
        <v>9</v>
      </c>
      <c r="J25" s="90">
        <f>+Costos!K20</f>
        <v>22.190999999999999</v>
      </c>
      <c r="K25" s="91">
        <f>B25*I25*G25</f>
        <v>11983.14</v>
      </c>
      <c r="L25" s="82">
        <v>5</v>
      </c>
      <c r="M25" s="90">
        <f>+Costos!K20</f>
        <v>22.190999999999999</v>
      </c>
      <c r="N25" s="91">
        <f>B25*L25*M25</f>
        <v>6657.2999999999993</v>
      </c>
      <c r="O25" s="82">
        <v>12</v>
      </c>
      <c r="P25" s="90">
        <f>+Costos!K20</f>
        <v>22.190999999999999</v>
      </c>
      <c r="Q25" s="91">
        <f>B25*O25*P25</f>
        <v>15977.519999999999</v>
      </c>
      <c r="R25" s="82"/>
      <c r="S25" s="90">
        <f>+Costos!K20</f>
        <v>22.190999999999999</v>
      </c>
      <c r="T25" s="91">
        <f>B25*R25*S25</f>
        <v>0</v>
      </c>
      <c r="U25" s="82">
        <v>3</v>
      </c>
      <c r="V25" s="90">
        <f>+Costos!K20</f>
        <v>22.190999999999999</v>
      </c>
      <c r="W25" s="91">
        <f>B25*U25*V25</f>
        <v>3994.3799999999997</v>
      </c>
      <c r="X25" s="82">
        <v>4</v>
      </c>
      <c r="Y25" s="90">
        <f>+Costos!K20</f>
        <v>22.190999999999999</v>
      </c>
      <c r="Z25" s="91">
        <f>B25*X25*Y25</f>
        <v>5325.84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>
        <v>13</v>
      </c>
      <c r="AH25" s="90">
        <f>+Costos!K20</f>
        <v>22.190999999999999</v>
      </c>
      <c r="AI25" s="91">
        <f>B25*AG25*AH25</f>
        <v>17308.98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>
        <v>2</v>
      </c>
      <c r="J26" s="90">
        <f>+Costos!K21</f>
        <v>11.549200000000001</v>
      </c>
      <c r="K26" s="91">
        <f>B26*I26*G26</f>
        <v>2217.4464000000003</v>
      </c>
      <c r="L26" s="83">
        <v>2</v>
      </c>
      <c r="M26" s="90">
        <f>+Costos!K21</f>
        <v>11.549200000000001</v>
      </c>
      <c r="N26" s="91">
        <f>B26*L26*M26</f>
        <v>2217.4464000000003</v>
      </c>
      <c r="O26" s="83">
        <v>5</v>
      </c>
      <c r="P26" s="90">
        <f>+Costos!K21</f>
        <v>11.549200000000001</v>
      </c>
      <c r="Q26" s="91">
        <f>B26*O26*P26</f>
        <v>5543.616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>
        <v>2</v>
      </c>
      <c r="Y26" s="90">
        <f>+Costos!K21</f>
        <v>11.549200000000001</v>
      </c>
      <c r="Z26" s="91">
        <f>B26*X26*Y26</f>
        <v>2217.4464000000003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>
        <v>5</v>
      </c>
      <c r="AH26" s="90">
        <f>+Costos!K21</f>
        <v>11.549200000000001</v>
      </c>
      <c r="AI26" s="91">
        <f>B26*AG26*AH26</f>
        <v>5543.616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>
        <v>4</v>
      </c>
      <c r="J27" s="90">
        <f>+Costos!K22</f>
        <v>13.337999999999999</v>
      </c>
      <c r="K27" s="91">
        <f>B27*I27*G27</f>
        <v>5121.7919999999995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>
        <v>5</v>
      </c>
      <c r="P27" s="90">
        <f>+Costos!K22</f>
        <v>13.337999999999999</v>
      </c>
      <c r="Q27" s="91">
        <f>B27*O27*P27</f>
        <v>6402.24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>
        <v>2</v>
      </c>
      <c r="Y27" s="90">
        <f>+Costos!K22</f>
        <v>13.337999999999999</v>
      </c>
      <c r="Z27" s="91">
        <f>B27*X27*Y27</f>
        <v>2560.8959999999997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>
        <v>8</v>
      </c>
      <c r="AH27" s="90">
        <f>+Costos!K22</f>
        <v>13.337999999999999</v>
      </c>
      <c r="AI27" s="91">
        <f>B27*AG27*AH27</f>
        <v>10243.583999999999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19322.378400000001</v>
      </c>
      <c r="L28" s="268"/>
      <c r="M28" s="94"/>
      <c r="N28" s="99">
        <f>SUM(N25:N27)</f>
        <v>11435.642400000001</v>
      </c>
      <c r="O28" s="268"/>
      <c r="P28" s="94"/>
      <c r="Q28" s="99">
        <f>SUM(Q25:Q27)</f>
        <v>27923.375999999997</v>
      </c>
      <c r="R28" s="268"/>
      <c r="S28" s="94"/>
      <c r="T28" s="99">
        <f>SUM(T25:T27)</f>
        <v>0</v>
      </c>
      <c r="U28" s="268"/>
      <c r="V28" s="94"/>
      <c r="W28" s="99">
        <f>SUM(W25:W27)</f>
        <v>3994.3799999999997</v>
      </c>
      <c r="X28" s="268"/>
      <c r="Y28" s="94"/>
      <c r="Z28" s="99">
        <f>SUM(Z25:Z27)</f>
        <v>10104.182400000002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33096.179999999993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>
        <v>2</v>
      </c>
      <c r="O36" s="100">
        <v>10.5</v>
      </c>
      <c r="P36" s="101">
        <f>N36*O36</f>
        <v>21</v>
      </c>
      <c r="Q36" s="98"/>
      <c r="R36" s="100"/>
      <c r="S36" s="101"/>
      <c r="T36" s="98"/>
      <c r="U36" s="100"/>
      <c r="V36" s="101"/>
      <c r="W36" s="98"/>
      <c r="X36" s="100">
        <v>10.5021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>
        <v>4</v>
      </c>
      <c r="AG36" s="100">
        <v>10.5</v>
      </c>
      <c r="AH36" s="101">
        <f>AF36*AG36</f>
        <v>42</v>
      </c>
      <c r="AI36" s="98"/>
      <c r="AJ36" s="100">
        <v>10.5</v>
      </c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>
        <v>2</v>
      </c>
      <c r="I37" s="100">
        <f>+Costos!G216</f>
        <v>21</v>
      </c>
      <c r="J37" s="101">
        <f>H37*I37</f>
        <v>42</v>
      </c>
      <c r="K37" s="98">
        <v>1</v>
      </c>
      <c r="L37" s="100">
        <v>21</v>
      </c>
      <c r="M37" s="101">
        <f>K37*L37</f>
        <v>21</v>
      </c>
      <c r="N37" s="98">
        <v>1</v>
      </c>
      <c r="O37" s="100">
        <v>21</v>
      </c>
      <c r="P37" s="101">
        <f>N37*O37</f>
        <v>21</v>
      </c>
      <c r="Q37" s="98"/>
      <c r="R37" s="100"/>
      <c r="S37" s="101"/>
      <c r="T37" s="98"/>
      <c r="U37" s="100"/>
      <c r="V37" s="101"/>
      <c r="W37" s="98">
        <v>1</v>
      </c>
      <c r="X37" s="100">
        <v>21</v>
      </c>
      <c r="Y37" s="101">
        <f>W37*X37</f>
        <v>21</v>
      </c>
      <c r="Z37" s="98">
        <v>3</v>
      </c>
      <c r="AA37" s="100">
        <v>21</v>
      </c>
      <c r="AB37" s="101">
        <f>Z37*AA37</f>
        <v>63</v>
      </c>
      <c r="AC37" s="98">
        <v>20</v>
      </c>
      <c r="AD37" s="100">
        <v>21</v>
      </c>
      <c r="AE37" s="101">
        <f>AC37*AD37</f>
        <v>420</v>
      </c>
      <c r="AF37" s="98"/>
      <c r="AG37" s="100">
        <v>21</v>
      </c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>
        <v>1</v>
      </c>
      <c r="L38" s="100">
        <f>+Costos!G40</f>
        <v>20</v>
      </c>
      <c r="M38" s="101">
        <f t="shared" ref="M38:M72" si="5">K38*L38</f>
        <v>20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>
        <v>1</v>
      </c>
      <c r="AJ41" s="100">
        <f>+Costos!G55</f>
        <v>345.79999999999995</v>
      </c>
      <c r="AK41" s="101">
        <f t="shared" si="13"/>
        <v>345.79999999999995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>
        <v>1</v>
      </c>
      <c r="F42" s="100">
        <f>+Costos!G59</f>
        <v>472.49999999999994</v>
      </c>
      <c r="G42" s="101">
        <f t="shared" si="3"/>
        <v>472.49999999999994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>
        <v>1</v>
      </c>
      <c r="U42" s="100">
        <f>+Costos!G59</f>
        <v>472.49999999999994</v>
      </c>
      <c r="V42" s="101">
        <f t="shared" si="8"/>
        <v>472.49999999999994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>
        <v>3</v>
      </c>
      <c r="AD46" s="100">
        <f>+Costos!G70</f>
        <v>2707.2878000000001</v>
      </c>
      <c r="AE46" s="101">
        <f t="shared" si="11"/>
        <v>8121.8634000000002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>
        <v>10</v>
      </c>
      <c r="F51" s="100">
        <f>+Costos!G97</f>
        <v>801.55882333333329</v>
      </c>
      <c r="G51" s="101">
        <f t="shared" si="3"/>
        <v>8015.5882333333329</v>
      </c>
      <c r="H51" s="98">
        <v>1</v>
      </c>
      <c r="I51" s="100">
        <f>+Costos!G97</f>
        <v>801.55882333333329</v>
      </c>
      <c r="J51" s="101">
        <f t="shared" si="4"/>
        <v>801.55882333333329</v>
      </c>
      <c r="K51" s="98">
        <v>8</v>
      </c>
      <c r="L51" s="100">
        <f>+Costos!G97</f>
        <v>801.55882333333329</v>
      </c>
      <c r="M51" s="101">
        <f t="shared" si="5"/>
        <v>6412.4705866666663</v>
      </c>
      <c r="N51" s="98"/>
      <c r="O51" s="100">
        <f>+Costos!G97</f>
        <v>801.55882333333329</v>
      </c>
      <c r="P51" s="101">
        <f t="shared" si="6"/>
        <v>0</v>
      </c>
      <c r="Q51" s="98">
        <v>3</v>
      </c>
      <c r="R51" s="100">
        <f>+Costos!G97</f>
        <v>801.55882333333329</v>
      </c>
      <c r="S51" s="101">
        <f t="shared" si="7"/>
        <v>2404.6764699999999</v>
      </c>
      <c r="T51" s="98">
        <v>5</v>
      </c>
      <c r="U51" s="100">
        <f>+Costos!G97</f>
        <v>801.55882333333329</v>
      </c>
      <c r="V51" s="101">
        <f t="shared" si="8"/>
        <v>4007.7941166666665</v>
      </c>
      <c r="W51" s="98"/>
      <c r="X51" s="100">
        <f>+Costos!G97</f>
        <v>801.55882333333329</v>
      </c>
      <c r="Y51" s="101">
        <f t="shared" si="9"/>
        <v>0</v>
      </c>
      <c r="Z51" s="98">
        <v>5</v>
      </c>
      <c r="AA51" s="100">
        <f>+Costos!G97</f>
        <v>801.55882333333329</v>
      </c>
      <c r="AB51" s="101">
        <f t="shared" si="10"/>
        <v>4007.7941166666665</v>
      </c>
      <c r="AC51" s="98">
        <v>16</v>
      </c>
      <c r="AD51" s="100">
        <f>+Costos!G97</f>
        <v>801.55882333333329</v>
      </c>
      <c r="AE51" s="101">
        <f t="shared" si="11"/>
        <v>12824.941173333333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>
        <v>6</v>
      </c>
      <c r="AG52" s="100">
        <f>+Costos!G108</f>
        <v>935.51217666666662</v>
      </c>
      <c r="AH52" s="101">
        <f t="shared" si="12"/>
        <v>5613.0730599999997</v>
      </c>
      <c r="AI52" s="98">
        <v>1</v>
      </c>
      <c r="AJ52" s="100">
        <f>+Costos!G108</f>
        <v>935.51217666666662</v>
      </c>
      <c r="AK52" s="101">
        <f t="shared" si="13"/>
        <v>935.51217666666662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>
        <v>1</v>
      </c>
      <c r="F53" s="100">
        <f>+Costos!G119</f>
        <v>303.67823499999997</v>
      </c>
      <c r="G53" s="101">
        <f t="shared" si="3"/>
        <v>303.67823499999997</v>
      </c>
      <c r="H53" s="98">
        <v>1</v>
      </c>
      <c r="I53" s="100">
        <f>+Costos!G119</f>
        <v>303.67823499999997</v>
      </c>
      <c r="J53" s="101">
        <f t="shared" si="4"/>
        <v>303.67823499999997</v>
      </c>
      <c r="K53" s="98">
        <v>1</v>
      </c>
      <c r="L53" s="100">
        <f>+Costos!G119</f>
        <v>303.67823499999997</v>
      </c>
      <c r="M53" s="101">
        <f t="shared" si="5"/>
        <v>303.67823499999997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>
        <v>4</v>
      </c>
      <c r="AA53" s="100">
        <f>+Costos!G119</f>
        <v>303.67823499999997</v>
      </c>
      <c r="AB53" s="101">
        <f t="shared" si="10"/>
        <v>1214.7129399999999</v>
      </c>
      <c r="AC53" s="98"/>
      <c r="AD53" s="100">
        <f>+Costos!G119</f>
        <v>303.67823499999997</v>
      </c>
      <c r="AE53" s="101">
        <f t="shared" si="11"/>
        <v>0</v>
      </c>
      <c r="AF53" s="98">
        <v>4</v>
      </c>
      <c r="AG53" s="100">
        <f>+Costos!G119</f>
        <v>303.67823499999997</v>
      </c>
      <c r="AH53" s="101">
        <f t="shared" si="12"/>
        <v>1214.7129399999999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>
        <v>1</v>
      </c>
      <c r="AJ54" s="100">
        <f>+Costos!G120</f>
        <v>607.35646999999994</v>
      </c>
      <c r="AK54" s="101">
        <f t="shared" si="13"/>
        <v>607.35646999999994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>
        <v>1</v>
      </c>
      <c r="X56" s="100">
        <f>+Costos!G127</f>
        <v>5928.2688429999998</v>
      </c>
      <c r="Y56" s="101">
        <f t="shared" si="9"/>
        <v>5928.2688429999998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>
        <v>1</v>
      </c>
      <c r="O58" s="100">
        <f>+Costos!G141</f>
        <v>949.50909375000003</v>
      </c>
      <c r="P58" s="101">
        <f t="shared" si="6"/>
        <v>949.50909375000003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>
        <v>1</v>
      </c>
      <c r="X58" s="100">
        <f>+Costos!G141</f>
        <v>949.50909375000003</v>
      </c>
      <c r="Y58" s="101">
        <f t="shared" si="9"/>
        <v>949.50909375000003</v>
      </c>
      <c r="Z58" s="98">
        <v>1</v>
      </c>
      <c r="AA58" s="100">
        <f>+Costos!G141</f>
        <v>949.50909375000003</v>
      </c>
      <c r="AB58" s="101">
        <f t="shared" si="10"/>
        <v>949.50909375000003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>
        <v>1</v>
      </c>
      <c r="L59" s="100">
        <f>+Costos!G142</f>
        <v>1899.0181875000001</v>
      </c>
      <c r="M59" s="101">
        <f t="shared" si="5"/>
        <v>1899.0181875000001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>
        <v>1</v>
      </c>
      <c r="I60" s="100">
        <f>+Costos!G149</f>
        <v>17702.546131199997</v>
      </c>
      <c r="J60" s="101">
        <f t="shared" si="4"/>
        <v>17702.546131199997</v>
      </c>
      <c r="K60" s="98">
        <v>1</v>
      </c>
      <c r="L60" s="100">
        <f>+Costos!G149</f>
        <v>17702.546131199997</v>
      </c>
      <c r="M60" s="101">
        <f t="shared" si="5"/>
        <v>17702.546131199997</v>
      </c>
      <c r="N60" s="98">
        <v>1</v>
      </c>
      <c r="O60" s="100">
        <f>+Costos!G149</f>
        <v>17702.546131199997</v>
      </c>
      <c r="P60" s="101">
        <f t="shared" si="6"/>
        <v>17702.546131199997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>
        <v>2</v>
      </c>
      <c r="AA60" s="100">
        <f>+Costos!G149</f>
        <v>17702.546131199997</v>
      </c>
      <c r="AB60" s="101">
        <f t="shared" si="10"/>
        <v>35405.092262399994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>
        <v>1</v>
      </c>
      <c r="X61" s="100">
        <f>+Costos!G156</f>
        <v>9269.4</v>
      </c>
      <c r="Y61" s="101">
        <f t="shared" si="9"/>
        <v>9269.4</v>
      </c>
      <c r="Z61" s="98">
        <v>1</v>
      </c>
      <c r="AA61" s="100">
        <f>+Costos!G156</f>
        <v>9269.4</v>
      </c>
      <c r="AB61" s="101">
        <f t="shared" si="10"/>
        <v>9269.4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>
        <v>1</v>
      </c>
      <c r="AA65" s="100">
        <f>+Costos!G171</f>
        <v>16152.671080000002</v>
      </c>
      <c r="AB65" s="101">
        <f t="shared" si="10"/>
        <v>16152.671080000002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>
        <v>1</v>
      </c>
      <c r="AA68" s="100">
        <f>+Costos!G193</f>
        <v>2063.6541099999999</v>
      </c>
      <c r="AB68" s="101">
        <f t="shared" si="10"/>
        <v>2063.6541099999999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8791.7664683333314</v>
      </c>
      <c r="H73" s="92"/>
      <c r="I73" s="93"/>
      <c r="J73" s="99">
        <f>SUM(J35:J72)</f>
        <v>18849.783189533329</v>
      </c>
      <c r="K73" s="92"/>
      <c r="L73" s="93"/>
      <c r="M73" s="99">
        <f>SUM(M35:M72)</f>
        <v>26358.713140366664</v>
      </c>
      <c r="N73" s="92"/>
      <c r="O73" s="93"/>
      <c r="P73" s="99">
        <f>SUM(P35:P72)</f>
        <v>18694.055224949996</v>
      </c>
      <c r="Q73" s="92"/>
      <c r="R73" s="93"/>
      <c r="S73" s="99">
        <f>SUM(S35:S72)</f>
        <v>2404.6764699999999</v>
      </c>
      <c r="T73" s="92"/>
      <c r="U73" s="93"/>
      <c r="V73" s="99">
        <f>SUM(V35:V72)</f>
        <v>4480.294116666666</v>
      </c>
      <c r="W73" s="92"/>
      <c r="X73" s="93"/>
      <c r="Y73" s="99">
        <f>SUM(Y35:Y72)</f>
        <v>16168.177936749998</v>
      </c>
      <c r="Z73" s="92"/>
      <c r="AA73" s="93"/>
      <c r="AB73" s="99">
        <f>SUM(AB35:AB72)</f>
        <v>69125.833602816667</v>
      </c>
      <c r="AC73" s="92"/>
      <c r="AD73" s="93"/>
      <c r="AE73" s="99">
        <f>SUM(AE35:AE72)</f>
        <v>21366.804573333335</v>
      </c>
      <c r="AF73" s="92"/>
      <c r="AG73" s="93"/>
      <c r="AH73" s="99">
        <f>SUM(AH35:AH72)</f>
        <v>6869.7860000000001</v>
      </c>
      <c r="AI73" s="92"/>
      <c r="AJ73" s="93"/>
      <c r="AK73" s="99">
        <f>SUM(AK35:AK72)</f>
        <v>1888.6686466666665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>
        <v>1</v>
      </c>
      <c r="I79" s="102">
        <f>+Costos!K16</f>
        <v>4053.8160000000003</v>
      </c>
      <c r="J79" s="104">
        <f>H79*I79</f>
        <v>4053.8160000000003</v>
      </c>
      <c r="K79" s="103">
        <v>1</v>
      </c>
      <c r="L79" s="102">
        <f>+Costos!K16</f>
        <v>4053.8160000000003</v>
      </c>
      <c r="M79" s="104">
        <f>K79*L79</f>
        <v>4053.8160000000003</v>
      </c>
      <c r="N79" s="103">
        <v>2</v>
      </c>
      <c r="O79" s="102">
        <f>+Costos!K16</f>
        <v>4053.8160000000003</v>
      </c>
      <c r="P79" s="104">
        <f>N79*O79</f>
        <v>8107.6320000000005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>
        <v>2</v>
      </c>
      <c r="AG79" s="102">
        <f>+Costos!K16</f>
        <v>4053.8160000000003</v>
      </c>
      <c r="AH79" s="104">
        <f>AF79*AG79</f>
        <v>8107.6320000000005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>
        <v>1</v>
      </c>
      <c r="AA80" s="102">
        <f>+Costos!K17</f>
        <v>11447.800000000001</v>
      </c>
      <c r="AB80" s="104">
        <f>Z80*AA80</f>
        <v>11447.800000000001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4053.8160000000003</v>
      </c>
      <c r="K81" s="265"/>
      <c r="L81" s="266"/>
      <c r="M81" s="99">
        <f>SUM(M78:M80)</f>
        <v>4053.8160000000003</v>
      </c>
      <c r="N81" s="265"/>
      <c r="O81" s="266"/>
      <c r="P81" s="99">
        <f>SUM(P78:P80)</f>
        <v>8107.6320000000005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11447.800000000001</v>
      </c>
      <c r="AC81" s="265"/>
      <c r="AD81" s="266"/>
      <c r="AE81" s="99">
        <f>SUM(AE78:AE80)</f>
        <v>0</v>
      </c>
      <c r="AF81" s="265"/>
      <c r="AG81" s="266"/>
      <c r="AH81" s="99">
        <f>SUM(AH78:AH80)</f>
        <v>8107.6320000000005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>
        <v>1</v>
      </c>
      <c r="F89" s="102">
        <f>+Costos!K9</f>
        <v>570</v>
      </c>
      <c r="G89" s="104">
        <f>E89*F89</f>
        <v>570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>
        <v>1</v>
      </c>
      <c r="I90" s="102">
        <f>+Costos!K10</f>
        <v>1400</v>
      </c>
      <c r="J90" s="104">
        <f>H90*I90</f>
        <v>1400</v>
      </c>
      <c r="K90" s="103">
        <v>2</v>
      </c>
      <c r="L90" s="102">
        <f>+Costos!K10</f>
        <v>1400</v>
      </c>
      <c r="M90" s="104">
        <f>K90*L90</f>
        <v>2800</v>
      </c>
      <c r="N90" s="103"/>
      <c r="O90" s="102">
        <f>+Costos!K10</f>
        <v>1400</v>
      </c>
      <c r="P90" s="104">
        <f>N90*O90</f>
        <v>0</v>
      </c>
      <c r="Q90" s="103">
        <v>2</v>
      </c>
      <c r="R90" s="102">
        <f>+Costos!K10</f>
        <v>1400</v>
      </c>
      <c r="S90" s="104">
        <f>Q90*R90</f>
        <v>2800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>
        <v>4</v>
      </c>
      <c r="AA90" s="102">
        <f>+Costos!K10</f>
        <v>1400</v>
      </c>
      <c r="AB90" s="104">
        <f>Z90*AA90</f>
        <v>5600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>
        <v>4</v>
      </c>
      <c r="AJ90" s="102">
        <f>+Costos!K10</f>
        <v>1400</v>
      </c>
      <c r="AK90" s="104">
        <f>AI90*AJ90</f>
        <v>5600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>
        <v>1</v>
      </c>
      <c r="X91" s="102">
        <f>+Costos!K11</f>
        <v>2400</v>
      </c>
      <c r="Y91" s="104">
        <f>W91*X91</f>
        <v>2400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570</v>
      </c>
      <c r="H93" s="92"/>
      <c r="I93" s="93"/>
      <c r="J93" s="99">
        <f>SUM(J89:J92)</f>
        <v>1400</v>
      </c>
      <c r="K93" s="92"/>
      <c r="L93" s="93"/>
      <c r="M93" s="99">
        <f>SUM(M89:M92)</f>
        <v>2800</v>
      </c>
      <c r="N93" s="92"/>
      <c r="O93" s="93"/>
      <c r="P93" s="99">
        <f>SUM(P89:P92)</f>
        <v>0</v>
      </c>
      <c r="Q93" s="92"/>
      <c r="R93" s="93"/>
      <c r="S93" s="99">
        <f>SUM(S89:S92)</f>
        <v>2800</v>
      </c>
      <c r="T93" s="92"/>
      <c r="U93" s="93"/>
      <c r="V93" s="99">
        <f>SUM(V89:V92)</f>
        <v>0</v>
      </c>
      <c r="W93" s="92"/>
      <c r="X93" s="93"/>
      <c r="Y93" s="99">
        <f>SUM(Y89:Y92)</f>
        <v>2400</v>
      </c>
      <c r="Z93" s="92"/>
      <c r="AA93" s="93"/>
      <c r="AB93" s="99">
        <f>SUM(AB89:AB92)</f>
        <v>5600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5600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8" zoomScaleNormal="10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  <col min="3" max="3" width="12.140625" bestFit="1" customWidth="1"/>
    <col min="9" max="9" width="13.7109375" bestFit="1" customWidth="1"/>
    <col min="10" max="10" width="12.140625" bestFit="1" customWidth="1"/>
  </cols>
  <sheetData>
    <row r="1" spans="1:15" ht="33.75">
      <c r="A1" s="79" t="s">
        <v>302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>SUM(I6:I15)</f>
        <v>0</v>
      </c>
      <c r="J17" s="65">
        <f>SUM(J6:J15)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B1" activePane="topRight" state="frozen"/>
      <selection pane="topRight" activeCell="D1" sqref="D1"/>
    </sheetView>
  </sheetViews>
  <sheetFormatPr baseColWidth="10" defaultRowHeight="15"/>
  <cols>
    <col min="1" max="1" width="34.140625" customWidth="1"/>
    <col min="2" max="2" width="11.7109375" customWidth="1"/>
    <col min="4" max="4" width="13.7109375" bestFit="1" customWidth="1"/>
    <col min="5" max="5" width="12.7109375" bestFit="1" customWidth="1"/>
    <col min="8" max="8" width="12.7109375" bestFit="1" customWidth="1"/>
    <col min="9" max="9" width="12.140625" bestFit="1" customWidth="1"/>
    <col min="13" max="13" width="15.28515625" bestFit="1" customWidth="1"/>
    <col min="14" max="14" width="12.7109375" bestFit="1" customWidth="1"/>
    <col min="15" max="15" width="13.7109375" bestFit="1" customWidth="1"/>
    <col min="20" max="20" width="12.7109375" bestFit="1" customWidth="1"/>
    <col min="32" max="32" width="12.7109375" bestFit="1" customWidth="1"/>
  </cols>
  <sheetData>
    <row r="1" spans="1:15" ht="33.75">
      <c r="A1" s="79" t="s">
        <v>303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382</v>
      </c>
      <c r="B6" s="19"/>
      <c r="C6" s="215"/>
      <c r="D6" s="215">
        <v>68897.399999999994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68897.399999999994</v>
      </c>
    </row>
    <row r="7" spans="1:15">
      <c r="A7" s="4" t="s">
        <v>458</v>
      </c>
      <c r="B7" s="4" t="s">
        <v>457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50">
        <v>105060</v>
      </c>
      <c r="N7" s="216"/>
      <c r="O7" s="66">
        <f t="shared" si="0"/>
        <v>105060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68897.399999999994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>SUM(I6:I15)</f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105060</v>
      </c>
      <c r="N17" s="65">
        <f t="shared" si="1"/>
        <v>0</v>
      </c>
      <c r="O17" s="65">
        <f t="shared" si="1"/>
        <v>173957.4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>
        <v>5</v>
      </c>
      <c r="D25" s="90">
        <f>+Costos!K20</f>
        <v>22.190999999999999</v>
      </c>
      <c r="E25" s="91">
        <f>B25*C25*D25</f>
        <v>6657.2999999999993</v>
      </c>
      <c r="F25" s="82">
        <v>5</v>
      </c>
      <c r="G25" s="90">
        <f>+Costos!K20</f>
        <v>22.190999999999999</v>
      </c>
      <c r="H25" s="91">
        <f>B25*F25*G25</f>
        <v>6657.2999999999993</v>
      </c>
      <c r="I25" s="82">
        <v>5</v>
      </c>
      <c r="J25" s="90">
        <f>+Costos!K20</f>
        <v>22.190999999999999</v>
      </c>
      <c r="K25" s="91">
        <f>B25*I25*G25</f>
        <v>6657.2999999999993</v>
      </c>
      <c r="L25" s="82">
        <v>4</v>
      </c>
      <c r="M25" s="90">
        <f>+Costos!K20</f>
        <v>22.190999999999999</v>
      </c>
      <c r="N25" s="91">
        <f>B25*L25*M25</f>
        <v>5325.84</v>
      </c>
      <c r="O25" s="82"/>
      <c r="P25" s="90">
        <f>+Costos!K20</f>
        <v>22.190999999999999</v>
      </c>
      <c r="Q25" s="91">
        <f>B25*O25*P25</f>
        <v>0</v>
      </c>
      <c r="R25" s="82">
        <v>7</v>
      </c>
      <c r="S25" s="90">
        <f>+Costos!K20</f>
        <v>22.190999999999999</v>
      </c>
      <c r="T25" s="91">
        <f>B25*R25*S25</f>
        <v>9320.2199999999993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>
        <v>7</v>
      </c>
      <c r="AE25" s="90">
        <f>+Costos!K20</f>
        <v>22.190999999999999</v>
      </c>
      <c r="AF25" s="91">
        <f>B25*AD25*AE25</f>
        <v>9320.2199999999993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>
        <v>4</v>
      </c>
      <c r="D26" s="90">
        <f>+Costos!K21</f>
        <v>11.549200000000001</v>
      </c>
      <c r="E26" s="91">
        <f>B26*C26*D26</f>
        <v>4434.8928000000005</v>
      </c>
      <c r="F26" s="83">
        <v>4</v>
      </c>
      <c r="G26" s="90">
        <f>+Costos!K21</f>
        <v>11.549200000000001</v>
      </c>
      <c r="H26" s="91">
        <f>B26*F26*G26</f>
        <v>4434.8928000000005</v>
      </c>
      <c r="I26" s="83">
        <v>2</v>
      </c>
      <c r="J26" s="90">
        <f>+Costos!K21</f>
        <v>11.549200000000001</v>
      </c>
      <c r="K26" s="91">
        <f>B26*I26*G26</f>
        <v>2217.4464000000003</v>
      </c>
      <c r="L26" s="83">
        <v>3</v>
      </c>
      <c r="M26" s="90">
        <f>+Costos!K21</f>
        <v>11.549200000000001</v>
      </c>
      <c r="N26" s="91">
        <f>B26*L26*M26</f>
        <v>3326.1696000000002</v>
      </c>
      <c r="O26" s="83"/>
      <c r="P26" s="90">
        <f>+Costos!K21</f>
        <v>11.549200000000001</v>
      </c>
      <c r="Q26" s="91">
        <f>B26*O26*P26</f>
        <v>0</v>
      </c>
      <c r="R26" s="83">
        <v>5</v>
      </c>
      <c r="S26" s="90">
        <f>+Costos!K21</f>
        <v>11.549200000000001</v>
      </c>
      <c r="T26" s="91">
        <f>B26*R26*S26</f>
        <v>5543.616</v>
      </c>
      <c r="U26" s="83">
        <v>3</v>
      </c>
      <c r="V26" s="90">
        <f>+Costos!K21</f>
        <v>11.549200000000001</v>
      </c>
      <c r="W26" s="91">
        <f>B26*U26*V26</f>
        <v>3326.1696000000002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>
        <v>7</v>
      </c>
      <c r="AE26" s="90">
        <f>+Costos!K21</f>
        <v>11.549200000000001</v>
      </c>
      <c r="AF26" s="91">
        <f>B26*AD26*AE26</f>
        <v>7761.0624000000007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>
        <v>1</v>
      </c>
      <c r="D27" s="90">
        <f>+Costos!K22</f>
        <v>13.337999999999999</v>
      </c>
      <c r="E27" s="91">
        <f>B27*C27*D27</f>
        <v>1280.4479999999999</v>
      </c>
      <c r="F27" s="83">
        <v>1</v>
      </c>
      <c r="G27" s="90">
        <f>+Costos!K22</f>
        <v>13.337999999999999</v>
      </c>
      <c r="H27" s="91">
        <f>B27*F27*G27</f>
        <v>1280.4479999999999</v>
      </c>
      <c r="I27" s="83"/>
      <c r="J27" s="90">
        <f>+Costos!K22</f>
        <v>13.337999999999999</v>
      </c>
      <c r="K27" s="91">
        <f>B27*I27*G27</f>
        <v>0</v>
      </c>
      <c r="L27" s="83">
        <v>2</v>
      </c>
      <c r="M27" s="90">
        <f>+Costos!K22</f>
        <v>13.337999999999999</v>
      </c>
      <c r="N27" s="91">
        <f>B27*L27*M27</f>
        <v>2560.8959999999997</v>
      </c>
      <c r="O27" s="83"/>
      <c r="P27" s="90">
        <f>+Costos!K22</f>
        <v>13.337999999999999</v>
      </c>
      <c r="Q27" s="91">
        <f>B27*O27*P27</f>
        <v>0</v>
      </c>
      <c r="R27" s="83">
        <v>2</v>
      </c>
      <c r="S27" s="90">
        <f>+Costos!K22</f>
        <v>13.337999999999999</v>
      </c>
      <c r="T27" s="91">
        <f>B27*R27*S27</f>
        <v>2560.8959999999997</v>
      </c>
      <c r="U27" s="83">
        <v>1</v>
      </c>
      <c r="V27" s="90">
        <f>+Costos!K22</f>
        <v>13.337999999999999</v>
      </c>
      <c r="W27" s="91">
        <f>B27*U27*V27</f>
        <v>1280.4479999999999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12372.640800000001</v>
      </c>
      <c r="F28" s="268"/>
      <c r="G28" s="94"/>
      <c r="H28" s="99">
        <f>SUM(H25:H27)</f>
        <v>12372.640800000001</v>
      </c>
      <c r="I28" s="268"/>
      <c r="J28" s="94"/>
      <c r="K28" s="99">
        <f>SUM(K25:K27)</f>
        <v>8874.7464</v>
      </c>
      <c r="L28" s="268"/>
      <c r="M28" s="94"/>
      <c r="N28" s="99">
        <f>SUM(N25:N27)</f>
        <v>11212.905600000002</v>
      </c>
      <c r="O28" s="268"/>
      <c r="P28" s="94"/>
      <c r="Q28" s="99">
        <f>SUM(Q25:Q27)</f>
        <v>0</v>
      </c>
      <c r="R28" s="268"/>
      <c r="S28" s="94"/>
      <c r="T28" s="99">
        <f>SUM(T25:T27)</f>
        <v>17424.732</v>
      </c>
      <c r="U28" s="268"/>
      <c r="V28" s="94"/>
      <c r="W28" s="99">
        <f>SUM(W25:W27)</f>
        <v>4606.6175999999996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17081.2824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>
        <v>4</v>
      </c>
      <c r="O36" s="100">
        <v>10.5</v>
      </c>
      <c r="P36" s="101">
        <f>N36*O36</f>
        <v>42</v>
      </c>
      <c r="Q36" s="98"/>
      <c r="R36" s="100">
        <v>10.5</v>
      </c>
      <c r="S36" s="101"/>
      <c r="T36" s="98">
        <v>1</v>
      </c>
      <c r="U36" s="100">
        <v>10.5</v>
      </c>
      <c r="V36" s="101">
        <f>T36*U36</f>
        <v>10.5</v>
      </c>
      <c r="W36" s="98"/>
      <c r="X36" s="100">
        <v>10.5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450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>
        <v>21</v>
      </c>
      <c r="P37" s="101"/>
      <c r="Q37" s="98"/>
      <c r="R37" s="100">
        <v>21</v>
      </c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>
        <v>14</v>
      </c>
      <c r="AD37" s="100">
        <v>21</v>
      </c>
      <c r="AE37" s="101">
        <f>AC37*AD37</f>
        <v>294</v>
      </c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>
        <v>1</v>
      </c>
      <c r="I56" s="100">
        <f>+Costos!G127</f>
        <v>5928.2688429999998</v>
      </c>
      <c r="J56" s="101">
        <f t="shared" si="4"/>
        <v>5928.2688429999998</v>
      </c>
      <c r="K56" s="98"/>
      <c r="L56" s="100">
        <f>+Costos!G127</f>
        <v>5928.2688429999998</v>
      </c>
      <c r="M56" s="101">
        <f t="shared" si="5"/>
        <v>0</v>
      </c>
      <c r="N56" s="98">
        <v>1</v>
      </c>
      <c r="O56" s="100">
        <f>+Costos!G127</f>
        <v>5928.2688429999998</v>
      </c>
      <c r="P56" s="101">
        <f t="shared" si="6"/>
        <v>5928.2688429999998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>
        <v>1</v>
      </c>
      <c r="O58" s="100">
        <f>+Costos!G141</f>
        <v>949.50909375000003</v>
      </c>
      <c r="P58" s="101">
        <f t="shared" si="6"/>
        <v>949.50909375000003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>
        <v>1</v>
      </c>
      <c r="F59" s="100">
        <f>+Costos!G142</f>
        <v>1899.0181875000001</v>
      </c>
      <c r="G59" s="101">
        <f t="shared" si="3"/>
        <v>1899.0181875000001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>
        <v>1</v>
      </c>
      <c r="U59" s="100">
        <f>+Costos!G142</f>
        <v>1899.0181875000001</v>
      </c>
      <c r="V59" s="101">
        <f t="shared" si="8"/>
        <v>1899.0181875000001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>
        <v>1</v>
      </c>
      <c r="AD59" s="100">
        <f>+Costos!G142</f>
        <v>1899.0181875000001</v>
      </c>
      <c r="AE59" s="101">
        <f t="shared" si="11"/>
        <v>1899.0181875000001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>
        <v>1</v>
      </c>
      <c r="R60" s="100">
        <f>+Costos!G149</f>
        <v>17702.546131199997</v>
      </c>
      <c r="S60" s="101">
        <f t="shared" si="7"/>
        <v>17702.546131199997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>
        <v>1</v>
      </c>
      <c r="O61" s="100">
        <f>+Costos!G156</f>
        <v>9269.4</v>
      </c>
      <c r="P61" s="101">
        <f t="shared" si="6"/>
        <v>9269.4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>
        <v>1</v>
      </c>
      <c r="AD61" s="100">
        <f>+Costos!G156</f>
        <v>9269.4</v>
      </c>
      <c r="AE61" s="101">
        <f t="shared" si="11"/>
        <v>9269.4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>
        <v>1</v>
      </c>
      <c r="I68" s="100">
        <f>+Costos!G193</f>
        <v>2063.6541099999999</v>
      </c>
      <c r="J68" s="101">
        <f t="shared" si="4"/>
        <v>2063.6541099999999</v>
      </c>
      <c r="K68" s="98"/>
      <c r="L68" s="100">
        <f>+Costos!G193</f>
        <v>2063.6541099999999</v>
      </c>
      <c r="M68" s="101">
        <f t="shared" si="5"/>
        <v>0</v>
      </c>
      <c r="N68" s="98">
        <v>1</v>
      </c>
      <c r="O68" s="100">
        <f>+Costos!G193</f>
        <v>2063.6541099999999</v>
      </c>
      <c r="P68" s="101">
        <f t="shared" si="6"/>
        <v>2063.6541099999999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2848.5272812500002</v>
      </c>
      <c r="H73" s="92"/>
      <c r="I73" s="93"/>
      <c r="J73" s="99">
        <f>SUM(J35:J72)</f>
        <v>7991.9229529999993</v>
      </c>
      <c r="K73" s="92"/>
      <c r="L73" s="93"/>
      <c r="M73" s="99">
        <f>SUM(M35:M72)</f>
        <v>0</v>
      </c>
      <c r="N73" s="92"/>
      <c r="O73" s="93"/>
      <c r="P73" s="99">
        <f>SUM(P35:P72)</f>
        <v>18252.832046749998</v>
      </c>
      <c r="Q73" s="92"/>
      <c r="R73" s="93"/>
      <c r="S73" s="99">
        <f>SUM(S35:S72)</f>
        <v>17702.546131199997</v>
      </c>
      <c r="T73" s="92"/>
      <c r="U73" s="93"/>
      <c r="V73" s="99">
        <f>SUM(V35:V72)</f>
        <v>1909.5181875000001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11462.418187499999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B1" activePane="topRight" state="frozen"/>
      <selection pane="topRight" activeCell="I7" sqref="I7"/>
    </sheetView>
  </sheetViews>
  <sheetFormatPr baseColWidth="10" defaultRowHeight="15"/>
  <cols>
    <col min="1" max="1" width="34.140625" customWidth="1"/>
    <col min="2" max="2" width="11.7109375" customWidth="1"/>
    <col min="9" max="9" width="13.7109375" bestFit="1" customWidth="1"/>
  </cols>
  <sheetData>
    <row r="1" spans="1:15" ht="33.75">
      <c r="A1" s="79" t="s">
        <v>362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38" t="s">
        <v>407</v>
      </c>
      <c r="B6" s="19"/>
      <c r="C6" s="215"/>
      <c r="D6" s="215"/>
      <c r="E6" s="215"/>
      <c r="F6" s="215"/>
      <c r="G6" s="215"/>
      <c r="H6" s="215"/>
      <c r="I6" s="215">
        <v>37000</v>
      </c>
      <c r="J6" s="215"/>
      <c r="K6" s="215"/>
      <c r="L6" s="215"/>
      <c r="M6" s="215"/>
      <c r="N6" s="215"/>
      <c r="O6" s="66">
        <f t="shared" ref="O6:O16" si="0">SUM(C6:N6)</f>
        <v>37000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37000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37000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>
        <v>2</v>
      </c>
      <c r="AG38" s="100">
        <f>+Costos!G40</f>
        <v>20</v>
      </c>
      <c r="AH38" s="101">
        <f t="shared" ref="AH38:AH72" si="12">AF38*AG38</f>
        <v>40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>
        <v>1</v>
      </c>
      <c r="C42" s="100">
        <f>+Costos!G59</f>
        <v>472.49999999999994</v>
      </c>
      <c r="D42" s="101">
        <f t="shared" si="2"/>
        <v>472.49999999999994</v>
      </c>
      <c r="E42" s="98">
        <v>1</v>
      </c>
      <c r="F42" s="100">
        <f>+Costos!G59</f>
        <v>472.49999999999994</v>
      </c>
      <c r="G42" s="101">
        <f t="shared" si="3"/>
        <v>472.49999999999994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>
        <v>4</v>
      </c>
      <c r="C51" s="100">
        <f>+Costos!G97</f>
        <v>801.55882333333329</v>
      </c>
      <c r="D51" s="101">
        <f t="shared" si="2"/>
        <v>3206.2352933333332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>
        <v>2</v>
      </c>
      <c r="F53" s="100">
        <f>+Costos!G119</f>
        <v>303.67823499999997</v>
      </c>
      <c r="G53" s="101">
        <f t="shared" si="3"/>
        <v>607.35646999999994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3678.7352933333332</v>
      </c>
      <c r="E73" s="92"/>
      <c r="F73" s="93"/>
      <c r="G73" s="99">
        <f>SUM(G35:G72)</f>
        <v>1079.8564699999999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40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B1" activePane="topRight" state="frozen"/>
      <selection pane="topRight" activeCell="AI60" sqref="AI60"/>
    </sheetView>
  </sheetViews>
  <sheetFormatPr baseColWidth="10" defaultRowHeight="15"/>
  <cols>
    <col min="1" max="1" width="34.140625" customWidth="1"/>
    <col min="2" max="2" width="11.7109375" customWidth="1"/>
    <col min="4" max="4" width="15.28515625" bestFit="1" customWidth="1"/>
    <col min="7" max="7" width="13.7109375" bestFit="1" customWidth="1"/>
    <col min="11" max="11" width="15.28515625" bestFit="1" customWidth="1"/>
    <col min="14" max="14" width="12.7109375" bestFit="1" customWidth="1"/>
    <col min="15" max="15" width="13.7109375" bestFit="1" customWidth="1"/>
    <col min="16" max="17" width="12.7109375" bestFit="1" customWidth="1"/>
    <col min="26" max="26" width="12.7109375" bestFit="1" customWidth="1"/>
    <col min="28" max="29" width="12.7109375" bestFit="1" customWidth="1"/>
    <col min="31" max="31" width="12.7109375" bestFit="1" customWidth="1"/>
    <col min="35" max="35" width="12.7109375" bestFit="1" customWidth="1"/>
  </cols>
  <sheetData>
    <row r="1" spans="1:15" ht="33.75">
      <c r="A1" s="79" t="s">
        <v>304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372</v>
      </c>
      <c r="B6" s="19" t="s">
        <v>373</v>
      </c>
      <c r="C6" s="215"/>
      <c r="D6" s="215">
        <v>140000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140000</v>
      </c>
    </row>
    <row r="7" spans="1:15">
      <c r="A7" s="4" t="s">
        <v>447</v>
      </c>
      <c r="B7" s="4" t="s">
        <v>448</v>
      </c>
      <c r="C7" s="216"/>
      <c r="D7" s="216"/>
      <c r="E7" s="216"/>
      <c r="F7" s="216"/>
      <c r="G7" s="216"/>
      <c r="H7" s="216"/>
      <c r="I7" s="216"/>
      <c r="J7" s="216"/>
      <c r="K7" s="216">
        <v>181021.45</v>
      </c>
      <c r="L7" s="216"/>
      <c r="M7" s="216"/>
      <c r="N7" s="216"/>
      <c r="O7" s="66">
        <f t="shared" si="0"/>
        <v>181021.45</v>
      </c>
    </row>
    <row r="8" spans="1:15">
      <c r="A8" s="4" t="s">
        <v>449</v>
      </c>
      <c r="B8" s="4"/>
      <c r="C8" s="216"/>
      <c r="D8" s="216"/>
      <c r="E8" s="216"/>
      <c r="F8" s="216"/>
      <c r="G8" s="216"/>
      <c r="H8" s="216"/>
      <c r="I8" s="216"/>
      <c r="J8" s="216"/>
      <c r="K8" s="216">
        <v>164000</v>
      </c>
      <c r="L8" s="216"/>
      <c r="M8" s="216"/>
      <c r="N8" s="216"/>
      <c r="O8" s="66">
        <f t="shared" si="0"/>
        <v>164000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140000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345021.45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485021.45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>
        <v>10</v>
      </c>
      <c r="M25" s="90">
        <f>+Costos!K20</f>
        <v>22.190999999999999</v>
      </c>
      <c r="N25" s="91">
        <f>B25*L25*M25</f>
        <v>13314.599999999999</v>
      </c>
      <c r="O25" s="82">
        <v>15</v>
      </c>
      <c r="P25" s="90">
        <f>+Costos!K20</f>
        <v>22.190999999999999</v>
      </c>
      <c r="Q25" s="91">
        <f>B25*O25*P25</f>
        <v>19971.899999999998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>
        <v>8</v>
      </c>
      <c r="AB25" s="90">
        <f>+Costos!K20</f>
        <v>22.190999999999999</v>
      </c>
      <c r="AC25" s="91">
        <f>B25*AA25*AB25</f>
        <v>10651.68</v>
      </c>
      <c r="AD25" s="82"/>
      <c r="AE25" s="90">
        <f>+Costos!K20</f>
        <v>22.190999999999999</v>
      </c>
      <c r="AF25" s="91">
        <f>B25*AD25*AE25</f>
        <v>0</v>
      </c>
      <c r="AG25" s="82">
        <v>10</v>
      </c>
      <c r="AH25" s="90">
        <f>+Costos!K20</f>
        <v>22.190999999999999</v>
      </c>
      <c r="AI25" s="91">
        <f>B25*AG25*AH25</f>
        <v>13314.599999999999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>
        <v>10</v>
      </c>
      <c r="M26" s="90">
        <f>+Costos!K21</f>
        <v>11.549200000000001</v>
      </c>
      <c r="N26" s="91">
        <f>B26*L26*M26</f>
        <v>11087.232</v>
      </c>
      <c r="O26" s="83">
        <v>5</v>
      </c>
      <c r="P26" s="90">
        <f>+Costos!K21</f>
        <v>11.549200000000001</v>
      </c>
      <c r="Q26" s="91">
        <f>B26*O26*P26</f>
        <v>5543.616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>
        <v>5</v>
      </c>
      <c r="Y26" s="90">
        <f>+Costos!K21</f>
        <v>11.549200000000001</v>
      </c>
      <c r="Z26" s="91">
        <f>B26*X26*Y26</f>
        <v>5543.616</v>
      </c>
      <c r="AA26" s="83">
        <v>12</v>
      </c>
      <c r="AB26" s="90">
        <f>+Costos!K21</f>
        <v>11.549200000000001</v>
      </c>
      <c r="AC26" s="91">
        <f>B26*AA26*AB26</f>
        <v>13304.678400000001</v>
      </c>
      <c r="AD26" s="83"/>
      <c r="AE26" s="90">
        <f>+Costos!K21</f>
        <v>11.549200000000001</v>
      </c>
      <c r="AF26" s="91"/>
      <c r="AG26" s="83">
        <v>10</v>
      </c>
      <c r="AH26" s="90">
        <f>+Costos!K21</f>
        <v>11.549200000000001</v>
      </c>
      <c r="AI26" s="91">
        <f>B26*AG26*AH26</f>
        <v>11087.232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10</v>
      </c>
      <c r="M27" s="90">
        <f>+Costos!K22</f>
        <v>13.337999999999999</v>
      </c>
      <c r="N27" s="91">
        <f>B27*L27*M27</f>
        <v>12804.48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>
        <v>5</v>
      </c>
      <c r="Y27" s="90">
        <f>+Costos!K22</f>
        <v>13.337999999999999</v>
      </c>
      <c r="Z27" s="91">
        <f>B27*X27*Y27</f>
        <v>6402.24</v>
      </c>
      <c r="AA27" s="83">
        <v>3</v>
      </c>
      <c r="AB27" s="90">
        <f>+Costos!K22</f>
        <v>13.337999999999999</v>
      </c>
      <c r="AC27" s="91">
        <f>B27*AA27*AB27</f>
        <v>3841.3439999999996</v>
      </c>
      <c r="AD27" s="83"/>
      <c r="AE27" s="90">
        <f>+Costos!K22</f>
        <v>13.337999999999999</v>
      </c>
      <c r="AF27" s="91">
        <f>B27*AD27*AE27</f>
        <v>0</v>
      </c>
      <c r="AG27" s="83">
        <v>5</v>
      </c>
      <c r="AH27" s="90">
        <f>+Costos!K22</f>
        <v>13.337999999999999</v>
      </c>
      <c r="AI27" s="91">
        <f>B27*AG27*AH27</f>
        <v>6402.24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37206.311999999998</v>
      </c>
      <c r="O28" s="268"/>
      <c r="P28" s="94"/>
      <c r="Q28" s="99">
        <f>SUM(Q25:Q27)</f>
        <v>25515.515999999996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11945.856</v>
      </c>
      <c r="AA28" s="268"/>
      <c r="AB28" s="94"/>
      <c r="AC28" s="99">
        <f>SUM(AC25:AC27)</f>
        <v>27797.702400000002</v>
      </c>
      <c r="AD28" s="268"/>
      <c r="AE28" s="94"/>
      <c r="AF28" s="99">
        <f>SUM(AF25:AF27)</f>
        <v>0</v>
      </c>
      <c r="AG28" s="268"/>
      <c r="AH28" s="94"/>
      <c r="AI28" s="99">
        <f>SUM(AI25:AI27)</f>
        <v>30804.072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>
        <v>2</v>
      </c>
      <c r="U36" s="100">
        <v>10.5</v>
      </c>
      <c r="V36" s="101">
        <f>T36*U36</f>
        <v>21</v>
      </c>
      <c r="W36" s="98"/>
      <c r="X36" s="100">
        <v>10.5</v>
      </c>
      <c r="Y36" s="101"/>
      <c r="Z36" s="98">
        <v>1</v>
      </c>
      <c r="AA36" s="100">
        <v>10.5</v>
      </c>
      <c r="AB36" s="101">
        <f>Z36*AA36</f>
        <v>10.5</v>
      </c>
      <c r="AC36" s="98"/>
      <c r="AD36" s="100"/>
      <c r="AE36" s="101"/>
      <c r="AF36" s="98"/>
      <c r="AG36" s="100">
        <v>10.5</v>
      </c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/>
      <c r="AE37" s="101"/>
      <c r="AF37" s="98"/>
      <c r="AG37" s="100">
        <v>21</v>
      </c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>
        <v>1</v>
      </c>
      <c r="O38" s="100">
        <f>+Costos!G40</f>
        <v>20</v>
      </c>
      <c r="P38" s="101">
        <f t="shared" ref="P38:P72" si="6">N38*O38</f>
        <v>20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>
        <v>1</v>
      </c>
      <c r="U44" s="100">
        <f>+Costos!G65</f>
        <v>538.29999999999995</v>
      </c>
      <c r="V44" s="101">
        <f t="shared" si="8"/>
        <v>538.29999999999995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>
        <v>1</v>
      </c>
      <c r="F50" s="100">
        <f>+Costos!G87</f>
        <v>752.55882333333329</v>
      </c>
      <c r="G50" s="101">
        <f t="shared" si="3"/>
        <v>752.55882333333329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>
        <v>3</v>
      </c>
      <c r="F51" s="100">
        <f>+Costos!G97</f>
        <v>801.55882333333329</v>
      </c>
      <c r="G51" s="101">
        <f t="shared" si="3"/>
        <v>2404.6764699999999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>
        <v>1</v>
      </c>
      <c r="F52" s="100">
        <f>+Costos!G108</f>
        <v>935.51217666666662</v>
      </c>
      <c r="G52" s="101">
        <f t="shared" si="3"/>
        <v>935.51217666666662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>
        <v>1</v>
      </c>
      <c r="AJ59" s="100">
        <f>+Costos!G142</f>
        <v>1899.0181875000001</v>
      </c>
      <c r="AK59" s="101">
        <f t="shared" si="13"/>
        <v>1899.0181875000001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4092.7474699999998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20</v>
      </c>
      <c r="Q73" s="92"/>
      <c r="R73" s="93"/>
      <c r="S73" s="99">
        <f>SUM(S35:S72)</f>
        <v>0</v>
      </c>
      <c r="T73" s="92"/>
      <c r="U73" s="93"/>
      <c r="V73" s="99">
        <f>SUM(V35:V72)</f>
        <v>559.29999999999995</v>
      </c>
      <c r="W73" s="92"/>
      <c r="X73" s="93"/>
      <c r="Y73" s="99">
        <f>SUM(Y35:Y72)</f>
        <v>0</v>
      </c>
      <c r="Z73" s="92"/>
      <c r="AA73" s="93"/>
      <c r="AB73" s="99">
        <f>SUM(AB35:AB72)</f>
        <v>10.5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1899.0181875000001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>
        <v>3</v>
      </c>
      <c r="O79" s="102">
        <f>+Costos!K16</f>
        <v>4053.8160000000003</v>
      </c>
      <c r="P79" s="104">
        <f>N79*O79</f>
        <v>12161.448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>
        <v>2</v>
      </c>
      <c r="X79" s="102">
        <f>+Costos!K16</f>
        <v>4053.8160000000003</v>
      </c>
      <c r="Y79" s="104">
        <f>W79*X79</f>
        <v>8107.6320000000005</v>
      </c>
      <c r="Z79" s="103">
        <v>3</v>
      </c>
      <c r="AA79" s="102">
        <f>+Costos!K16</f>
        <v>4053.8160000000003</v>
      </c>
      <c r="AB79" s="104">
        <f>Z79*AA79</f>
        <v>12161.448</v>
      </c>
      <c r="AC79" s="103">
        <v>4</v>
      </c>
      <c r="AD79" s="102">
        <f>+Costos!K16</f>
        <v>4053.8160000000003</v>
      </c>
      <c r="AE79" s="104">
        <f>AC79*AD79</f>
        <v>16215.264000000001</v>
      </c>
      <c r="AF79" s="103">
        <v>1</v>
      </c>
      <c r="AG79" s="102">
        <f>+Costos!K16</f>
        <v>4053.8160000000003</v>
      </c>
      <c r="AH79" s="104">
        <f>AF79*AG79</f>
        <v>4053.8160000000003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12161.448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8107.6320000000005</v>
      </c>
      <c r="Z81" s="265"/>
      <c r="AA81" s="266"/>
      <c r="AB81" s="99">
        <f>SUM(AB78:AB80)</f>
        <v>12161.448</v>
      </c>
      <c r="AC81" s="265"/>
      <c r="AD81" s="266"/>
      <c r="AE81" s="99">
        <f>SUM(AE78:AE80)</f>
        <v>16215.264000000001</v>
      </c>
      <c r="AF81" s="265"/>
      <c r="AG81" s="266"/>
      <c r="AH81" s="99">
        <f>SUM(AH78:AH80)</f>
        <v>4053.8160000000003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>
        <v>2</v>
      </c>
      <c r="L89" s="102">
        <f>+Costos!K9</f>
        <v>570</v>
      </c>
      <c r="M89" s="104">
        <f>K89*L89</f>
        <v>1140</v>
      </c>
      <c r="N89" s="103">
        <v>2</v>
      </c>
      <c r="O89" s="102">
        <f>+Costos!K9</f>
        <v>570</v>
      </c>
      <c r="P89" s="104">
        <f>N89*O89</f>
        <v>1140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1140</v>
      </c>
      <c r="N93" s="92"/>
      <c r="O93" s="93"/>
      <c r="P93" s="99">
        <f>SUM(P89:P92)</f>
        <v>1140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8" zoomScaleNormal="100" workbookViewId="0">
      <pane xSplit="1" topLeftCell="AB1" activePane="topRight" state="frozen"/>
      <selection pane="topRight" activeCell="AI55" sqref="AI55"/>
    </sheetView>
  </sheetViews>
  <sheetFormatPr baseColWidth="10" defaultRowHeight="15"/>
  <cols>
    <col min="1" max="1" width="34.140625" customWidth="1"/>
    <col min="2" max="2" width="17.5703125" bestFit="1" customWidth="1"/>
    <col min="7" max="7" width="15.28515625" bestFit="1" customWidth="1"/>
    <col min="8" max="8" width="13.7109375" bestFit="1" customWidth="1"/>
    <col min="10" max="10" width="13.7109375" bestFit="1" customWidth="1"/>
    <col min="13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  <col min="25" max="25" width="12.7109375" bestFit="1" customWidth="1"/>
    <col min="28" max="28" width="12.7109375" bestFit="1" customWidth="1"/>
    <col min="31" max="31" width="12.7109375" bestFit="1" customWidth="1"/>
  </cols>
  <sheetData>
    <row r="1" spans="1:15" ht="33.75">
      <c r="A1" s="79" t="s">
        <v>305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404</v>
      </c>
      <c r="B6" s="19"/>
      <c r="C6" s="215"/>
      <c r="D6" s="215"/>
      <c r="E6" s="215"/>
      <c r="F6" s="215"/>
      <c r="G6" s="215">
        <v>120000</v>
      </c>
      <c r="H6" s="215"/>
      <c r="I6" s="215"/>
      <c r="J6" s="215"/>
      <c r="K6" s="215"/>
      <c r="L6" s="215"/>
      <c r="M6" s="215"/>
      <c r="N6" s="215"/>
      <c r="O6" s="66">
        <f t="shared" ref="O6:O16" si="0">SUM(C6:N6)</f>
        <v>120000</v>
      </c>
    </row>
    <row r="7" spans="1:15">
      <c r="A7" s="4" t="s">
        <v>348</v>
      </c>
      <c r="B7" s="4" t="s">
        <v>122</v>
      </c>
      <c r="C7" s="216"/>
      <c r="D7" s="216"/>
      <c r="E7" s="216"/>
      <c r="F7" s="216"/>
      <c r="G7" s="216">
        <v>149252.76999999999</v>
      </c>
      <c r="H7" s="216"/>
      <c r="I7" s="216"/>
      <c r="J7" s="216"/>
      <c r="K7" s="216"/>
      <c r="L7" s="216"/>
      <c r="M7" s="216"/>
      <c r="N7" s="216"/>
      <c r="O7" s="66">
        <f t="shared" si="0"/>
        <v>149252.76999999999</v>
      </c>
    </row>
    <row r="8" spans="1:15">
      <c r="A8" s="4" t="s">
        <v>421</v>
      </c>
      <c r="B8" s="4" t="s">
        <v>422</v>
      </c>
      <c r="C8" s="216"/>
      <c r="D8" s="216"/>
      <c r="E8" s="216"/>
      <c r="F8" s="216"/>
      <c r="G8" s="216">
        <v>25924.86</v>
      </c>
      <c r="H8" s="216"/>
      <c r="I8" s="216"/>
      <c r="J8" s="216"/>
      <c r="K8" s="216"/>
      <c r="L8" s="216"/>
      <c r="M8" s="38"/>
      <c r="N8" s="216"/>
      <c r="O8" s="66">
        <f t="shared" si="0"/>
        <v>25924.86</v>
      </c>
    </row>
    <row r="9" spans="1:15">
      <c r="A9" s="4" t="s">
        <v>395</v>
      </c>
      <c r="B9" s="4" t="s">
        <v>423</v>
      </c>
      <c r="C9" s="216"/>
      <c r="D9" s="216"/>
      <c r="E9" s="216"/>
      <c r="F9" s="216"/>
      <c r="G9" s="216">
        <v>26532</v>
      </c>
      <c r="H9" s="216"/>
      <c r="I9" s="216"/>
      <c r="J9" s="216"/>
      <c r="K9" s="216"/>
      <c r="L9" s="216"/>
      <c r="M9" s="241"/>
      <c r="N9" s="216"/>
      <c r="O9" s="66">
        <f t="shared" si="0"/>
        <v>26532</v>
      </c>
    </row>
    <row r="10" spans="1:15">
      <c r="A10" s="240" t="s">
        <v>400</v>
      </c>
      <c r="B10" s="4" t="s">
        <v>425</v>
      </c>
      <c r="C10" s="216"/>
      <c r="D10" s="216"/>
      <c r="E10" s="216"/>
      <c r="F10" s="216"/>
      <c r="G10" s="216"/>
      <c r="H10" s="216">
        <v>73507.5</v>
      </c>
      <c r="I10" s="216"/>
      <c r="J10" s="216"/>
      <c r="K10" s="216"/>
      <c r="L10" s="216"/>
      <c r="M10" s="241"/>
      <c r="N10" s="216"/>
      <c r="O10" s="66">
        <f t="shared" si="0"/>
        <v>73507.5</v>
      </c>
    </row>
    <row r="11" spans="1:15">
      <c r="A11" s="275" t="s">
        <v>437</v>
      </c>
      <c r="B11" s="275" t="s">
        <v>438</v>
      </c>
      <c r="C11" s="216"/>
      <c r="D11" s="216"/>
      <c r="E11" s="216"/>
      <c r="F11" s="216"/>
      <c r="G11" s="216"/>
      <c r="H11" s="38"/>
      <c r="I11" s="216"/>
      <c r="J11" s="216">
        <v>59000</v>
      </c>
      <c r="K11" s="216"/>
      <c r="L11" s="216"/>
      <c r="M11" s="241"/>
      <c r="N11" s="216"/>
      <c r="O11" s="66">
        <f t="shared" si="0"/>
        <v>59000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>SUM(G6:G15)</f>
        <v>321709.63</v>
      </c>
      <c r="H17" s="65">
        <f t="shared" si="1"/>
        <v>73507.5</v>
      </c>
      <c r="I17" s="65">
        <f t="shared" si="1"/>
        <v>0</v>
      </c>
      <c r="J17" s="65">
        <f>SUM(J6:J16)</f>
        <v>59000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454217.13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6</v>
      </c>
      <c r="G25" s="90">
        <f>+Costos!K20</f>
        <v>22.190999999999999</v>
      </c>
      <c r="H25" s="91">
        <f>B25*F25*G25</f>
        <v>7988.7599999999993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4</v>
      </c>
      <c r="G26" s="90">
        <f>+Costos!K21</f>
        <v>11.549200000000001</v>
      </c>
      <c r="H26" s="91">
        <f>B26*F26*G26</f>
        <v>4434.8928000000005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2</v>
      </c>
      <c r="G27" s="90">
        <f>+Costos!K22</f>
        <v>13.337999999999999</v>
      </c>
      <c r="H27" s="91">
        <f>B27*F27*G27</f>
        <v>2560.8959999999997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>
        <v>5</v>
      </c>
      <c r="P27" s="90">
        <f>+Costos!K22</f>
        <v>13.337999999999999</v>
      </c>
      <c r="Q27" s="91">
        <f>B27*O27*P27</f>
        <v>6402.24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14984.5488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6402.24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>
        <v>1</v>
      </c>
      <c r="O35" s="100">
        <f>+Costos!G39</f>
        <v>1619.1</v>
      </c>
      <c r="P35" s="101">
        <f>N35*O35</f>
        <v>1619.1</v>
      </c>
      <c r="Q35" s="98"/>
      <c r="R35" s="100">
        <f>+Costos!G39</f>
        <v>1619.1</v>
      </c>
      <c r="S35" s="101">
        <f>Q35*R35</f>
        <v>0</v>
      </c>
      <c r="T35" s="98">
        <v>1</v>
      </c>
      <c r="U35" s="100">
        <f>+Costos!G39</f>
        <v>1619.1</v>
      </c>
      <c r="V35" s="101">
        <f>T35*U35</f>
        <v>1619.1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>
        <v>3</v>
      </c>
      <c r="AD35" s="100">
        <f>+Costos!G39</f>
        <v>1619.1</v>
      </c>
      <c r="AE35" s="101">
        <f>AC35*AD35</f>
        <v>4857.2999999999993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>
        <v>1</v>
      </c>
      <c r="L36" s="100">
        <v>10.5</v>
      </c>
      <c r="M36" s="101">
        <f>K36*L36</f>
        <v>10.5</v>
      </c>
      <c r="N36" s="98"/>
      <c r="O36" s="100">
        <v>10.5</v>
      </c>
      <c r="P36" s="101"/>
      <c r="Q36" s="98"/>
      <c r="R36" s="100">
        <v>10.5</v>
      </c>
      <c r="S36" s="101"/>
      <c r="T36" s="98"/>
      <c r="U36" s="100">
        <v>10.5</v>
      </c>
      <c r="V36" s="101"/>
      <c r="W36" s="98">
        <v>1</v>
      </c>
      <c r="X36" s="100">
        <v>10.5</v>
      </c>
      <c r="Y36" s="101">
        <f>W36*X36</f>
        <v>10.5</v>
      </c>
      <c r="Z36" s="98"/>
      <c r="AA36" s="100">
        <v>10.5</v>
      </c>
      <c r="AB36" s="101"/>
      <c r="AC36" s="98">
        <v>1</v>
      </c>
      <c r="AD36" s="100">
        <v>10.5</v>
      </c>
      <c r="AE36" s="101">
        <f>AC36*AD36</f>
        <v>10.5</v>
      </c>
      <c r="AF36" s="98"/>
      <c r="AG36" s="100">
        <v>10.5</v>
      </c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>
        <v>2</v>
      </c>
      <c r="O37" s="100">
        <v>21</v>
      </c>
      <c r="P37" s="101">
        <f>N37*O37</f>
        <v>42</v>
      </c>
      <c r="Q37" s="98"/>
      <c r="R37" s="100">
        <v>21</v>
      </c>
      <c r="S37" s="101"/>
      <c r="T37" s="98"/>
      <c r="U37" s="100">
        <v>21</v>
      </c>
      <c r="V37" s="101"/>
      <c r="W37" s="98">
        <v>2</v>
      </c>
      <c r="X37" s="100">
        <v>21</v>
      </c>
      <c r="Y37" s="101">
        <f>W37*X37</f>
        <v>42</v>
      </c>
      <c r="Z37" s="98">
        <v>1</v>
      </c>
      <c r="AA37" s="100">
        <v>21</v>
      </c>
      <c r="AB37" s="101">
        <f>Z37*AA37</f>
        <v>21</v>
      </c>
      <c r="AC37" s="98">
        <v>2</v>
      </c>
      <c r="AD37" s="100">
        <v>21</v>
      </c>
      <c r="AE37" s="101">
        <f>AC37*AD37</f>
        <v>42</v>
      </c>
      <c r="AF37" s="98"/>
      <c r="AG37" s="100">
        <v>21</v>
      </c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>
        <v>1</v>
      </c>
      <c r="R38" s="100">
        <f>+Costos!G40</f>
        <v>20</v>
      </c>
      <c r="S38" s="101">
        <f t="shared" ref="S38:S72" si="7">Q38*R38</f>
        <v>20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>
        <v>1</v>
      </c>
      <c r="C41" s="100">
        <f>+Costos!G55</f>
        <v>345.79999999999995</v>
      </c>
      <c r="D41" s="101">
        <f t="shared" si="2"/>
        <v>345.79999999999995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>
        <v>2</v>
      </c>
      <c r="L41" s="100">
        <f>+Costos!G55</f>
        <v>345.79999999999995</v>
      </c>
      <c r="M41" s="101">
        <f t="shared" si="5"/>
        <v>691.59999999999991</v>
      </c>
      <c r="N41" s="98"/>
      <c r="O41" s="100">
        <f>+Costos!G55</f>
        <v>345.79999999999995</v>
      </c>
      <c r="P41" s="101">
        <f t="shared" si="6"/>
        <v>0</v>
      </c>
      <c r="Q41" s="98">
        <v>1</v>
      </c>
      <c r="R41" s="100">
        <f>+Costos!G55</f>
        <v>345.79999999999995</v>
      </c>
      <c r="S41" s="101">
        <f t="shared" si="7"/>
        <v>345.79999999999995</v>
      </c>
      <c r="T41" s="98">
        <v>1</v>
      </c>
      <c r="U41" s="100">
        <f>+Costos!G55</f>
        <v>345.79999999999995</v>
      </c>
      <c r="V41" s="101">
        <f t="shared" si="8"/>
        <v>345.79999999999995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>
        <v>2</v>
      </c>
      <c r="AD41" s="100">
        <f>+Costos!G55</f>
        <v>345.79999999999995</v>
      </c>
      <c r="AE41" s="101">
        <f t="shared" si="11"/>
        <v>691.59999999999991</v>
      </c>
      <c r="AF41" s="98"/>
      <c r="AG41" s="100">
        <f>+Costos!G55</f>
        <v>345.79999999999995</v>
      </c>
      <c r="AH41" s="101">
        <f t="shared" si="12"/>
        <v>0</v>
      </c>
      <c r="AI41" s="98">
        <v>1</v>
      </c>
      <c r="AJ41" s="100">
        <f>+Costos!G55</f>
        <v>345.79999999999995</v>
      </c>
      <c r="AK41" s="101">
        <f t="shared" si="13"/>
        <v>345.79999999999995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>
        <v>1</v>
      </c>
      <c r="L42" s="100">
        <f>+Costos!G59</f>
        <v>472.49999999999994</v>
      </c>
      <c r="M42" s="101">
        <f t="shared" si="5"/>
        <v>472.49999999999994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>
        <v>1</v>
      </c>
      <c r="AJ42" s="100">
        <f>+Costos!G59</f>
        <v>472.49999999999994</v>
      </c>
      <c r="AK42" s="101">
        <f t="shared" si="13"/>
        <v>472.49999999999994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>
        <v>1</v>
      </c>
      <c r="AA43" s="100">
        <f>+Costos!G60</f>
        <v>944.99999999999989</v>
      </c>
      <c r="AB43" s="101">
        <f t="shared" si="10"/>
        <v>944.99999999999989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>
        <v>1</v>
      </c>
      <c r="C44" s="100">
        <f>+Costos!G65</f>
        <v>538.29999999999995</v>
      </c>
      <c r="D44" s="101">
        <f t="shared" si="2"/>
        <v>538.29999999999995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>
        <v>1</v>
      </c>
      <c r="L44" s="100">
        <f>+Costos!G65</f>
        <v>538.29999999999995</v>
      </c>
      <c r="M44" s="101">
        <f t="shared" si="5"/>
        <v>538.29999999999995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>
        <v>1</v>
      </c>
      <c r="AJ44" s="100">
        <f>+Costos!G65</f>
        <v>538.29999999999995</v>
      </c>
      <c r="AK44" s="101">
        <f t="shared" si="13"/>
        <v>538.29999999999995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>
        <v>1</v>
      </c>
      <c r="L46" s="100">
        <f>+Costos!G70</f>
        <v>2707.2878000000001</v>
      </c>
      <c r="M46" s="101">
        <f t="shared" si="5"/>
        <v>2707.2878000000001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>
        <v>2</v>
      </c>
      <c r="F47" s="100">
        <f>+Costos!G78</f>
        <v>1341.5955874999997</v>
      </c>
      <c r="G47" s="101">
        <f t="shared" si="3"/>
        <v>2683.1911749999995</v>
      </c>
      <c r="H47" s="98">
        <v>2</v>
      </c>
      <c r="I47" s="100">
        <f>+Costos!G78</f>
        <v>1341.5955874999997</v>
      </c>
      <c r="J47" s="101">
        <f t="shared" si="4"/>
        <v>2683.1911749999995</v>
      </c>
      <c r="K47" s="98">
        <v>5</v>
      </c>
      <c r="L47" s="100">
        <f>+Costos!G78</f>
        <v>1341.5955874999997</v>
      </c>
      <c r="M47" s="101">
        <f t="shared" si="5"/>
        <v>6707.9779374999989</v>
      </c>
      <c r="N47" s="98">
        <v>3</v>
      </c>
      <c r="O47" s="100">
        <f>+Costos!G78</f>
        <v>1341.5955874999997</v>
      </c>
      <c r="P47" s="101">
        <f t="shared" si="6"/>
        <v>4024.786762499999</v>
      </c>
      <c r="Q47" s="98">
        <v>4</v>
      </c>
      <c r="R47" s="100">
        <f>+Costos!G78</f>
        <v>1341.5955874999997</v>
      </c>
      <c r="S47" s="101">
        <f t="shared" si="7"/>
        <v>5366.382349999999</v>
      </c>
      <c r="T47" s="98">
        <v>5</v>
      </c>
      <c r="U47" s="100">
        <f>+Costos!G78</f>
        <v>1341.5955874999997</v>
      </c>
      <c r="V47" s="101">
        <f t="shared" si="8"/>
        <v>6707.9779374999989</v>
      </c>
      <c r="W47" s="98">
        <v>5</v>
      </c>
      <c r="X47" s="100">
        <f>+Costos!G78</f>
        <v>1341.5955874999997</v>
      </c>
      <c r="Y47" s="101">
        <f t="shared" si="9"/>
        <v>6707.9779374999989</v>
      </c>
      <c r="Z47" s="98">
        <v>4</v>
      </c>
      <c r="AA47" s="100">
        <f>+Costos!G78</f>
        <v>1341.5955874999997</v>
      </c>
      <c r="AB47" s="101">
        <f t="shared" si="10"/>
        <v>5366.382349999999</v>
      </c>
      <c r="AC47" s="98">
        <v>9</v>
      </c>
      <c r="AD47" s="100">
        <f>+Costos!G78</f>
        <v>1341.5955874999997</v>
      </c>
      <c r="AE47" s="101">
        <f t="shared" si="11"/>
        <v>12074.360287499998</v>
      </c>
      <c r="AF47" s="98">
        <v>1</v>
      </c>
      <c r="AG47" s="100">
        <f>+Costos!G78</f>
        <v>1341.5955874999997</v>
      </c>
      <c r="AH47" s="101">
        <f t="shared" si="12"/>
        <v>1341.5955874999997</v>
      </c>
      <c r="AI47" s="98">
        <v>4</v>
      </c>
      <c r="AJ47" s="100">
        <f>+Costos!G78</f>
        <v>1341.5955874999997</v>
      </c>
      <c r="AK47" s="101">
        <f t="shared" si="13"/>
        <v>5366.382349999999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>
        <v>2</v>
      </c>
      <c r="I48" s="100">
        <f>+Costos!G79</f>
        <v>2683.1911749999995</v>
      </c>
      <c r="J48" s="101">
        <f t="shared" si="4"/>
        <v>5366.382349999999</v>
      </c>
      <c r="K48" s="98">
        <v>2</v>
      </c>
      <c r="L48" s="100">
        <f>+Costos!G79</f>
        <v>2683.1911749999995</v>
      </c>
      <c r="M48" s="101">
        <f t="shared" si="5"/>
        <v>5366.382349999999</v>
      </c>
      <c r="N48" s="98">
        <v>4</v>
      </c>
      <c r="O48" s="100">
        <f>+Costos!G79</f>
        <v>2683.1911749999995</v>
      </c>
      <c r="P48" s="101">
        <f t="shared" si="6"/>
        <v>10732.764699999998</v>
      </c>
      <c r="Q48" s="98"/>
      <c r="R48" s="100">
        <f>+Costos!G79</f>
        <v>2683.1911749999995</v>
      </c>
      <c r="S48" s="101">
        <f t="shared" si="7"/>
        <v>0</v>
      </c>
      <c r="T48" s="98">
        <v>2</v>
      </c>
      <c r="U48" s="100">
        <f>+Costos!G79</f>
        <v>2683.1911749999995</v>
      </c>
      <c r="V48" s="101">
        <f t="shared" si="8"/>
        <v>5366.382349999999</v>
      </c>
      <c r="W48" s="98">
        <v>4</v>
      </c>
      <c r="X48" s="100">
        <f>+Costos!G79</f>
        <v>2683.1911749999995</v>
      </c>
      <c r="Y48" s="101">
        <f t="shared" si="9"/>
        <v>10732.764699999998</v>
      </c>
      <c r="Z48" s="98">
        <v>3</v>
      </c>
      <c r="AA48" s="100">
        <f>+Costos!G79</f>
        <v>2683.1911749999995</v>
      </c>
      <c r="AB48" s="101">
        <f t="shared" si="10"/>
        <v>8049.573524999998</v>
      </c>
      <c r="AC48" s="98">
        <v>2</v>
      </c>
      <c r="AD48" s="100">
        <f>+Costos!G79</f>
        <v>2683.1911749999995</v>
      </c>
      <c r="AE48" s="101">
        <f t="shared" si="11"/>
        <v>5366.382349999999</v>
      </c>
      <c r="AF48" s="98">
        <v>3</v>
      </c>
      <c r="AG48" s="100">
        <f>+Costos!G79</f>
        <v>2683.1911749999995</v>
      </c>
      <c r="AH48" s="101">
        <f t="shared" si="12"/>
        <v>8049.573524999998</v>
      </c>
      <c r="AI48" s="98">
        <v>3</v>
      </c>
      <c r="AJ48" s="100">
        <f>+Costos!G79</f>
        <v>2683.1911749999995</v>
      </c>
      <c r="AK48" s="101">
        <f t="shared" si="13"/>
        <v>8049.573524999998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>
        <v>1</v>
      </c>
      <c r="F49" s="100">
        <f>+Costos!G80</f>
        <v>5366.382349999999</v>
      </c>
      <c r="G49" s="101">
        <f t="shared" si="3"/>
        <v>5366.382349999999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>
        <v>1</v>
      </c>
      <c r="X49" s="100">
        <f>+Costos!G80</f>
        <v>5366.382349999999</v>
      </c>
      <c r="Y49" s="101">
        <f t="shared" si="9"/>
        <v>5366.382349999999</v>
      </c>
      <c r="Z49" s="98">
        <v>1</v>
      </c>
      <c r="AA49" s="100">
        <f>+Costos!G80</f>
        <v>5366.382349999999</v>
      </c>
      <c r="AB49" s="101">
        <f t="shared" si="10"/>
        <v>5366.382349999999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>
        <v>1</v>
      </c>
      <c r="AJ49" s="100">
        <f>+Costos!G80</f>
        <v>5366.382349999999</v>
      </c>
      <c r="AK49" s="101">
        <f t="shared" si="13"/>
        <v>5366.382349999999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>
        <v>1</v>
      </c>
      <c r="F50" s="100">
        <f>+Costos!G87</f>
        <v>752.55882333333329</v>
      </c>
      <c r="G50" s="101">
        <f t="shared" si="3"/>
        <v>752.55882333333329</v>
      </c>
      <c r="H50" s="98">
        <v>1</v>
      </c>
      <c r="I50" s="100">
        <f>+Costos!G87</f>
        <v>752.55882333333329</v>
      </c>
      <c r="J50" s="101">
        <f t="shared" si="4"/>
        <v>752.55882333333329</v>
      </c>
      <c r="K50" s="98">
        <v>1</v>
      </c>
      <c r="L50" s="100">
        <f>+Costos!G87</f>
        <v>752.55882333333329</v>
      </c>
      <c r="M50" s="101">
        <f t="shared" si="5"/>
        <v>752.55882333333329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>
        <v>1</v>
      </c>
      <c r="AG50" s="100">
        <f>+Costos!G87</f>
        <v>752.55882333333329</v>
      </c>
      <c r="AH50" s="101">
        <f t="shared" si="12"/>
        <v>752.55882333333329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>
        <v>9</v>
      </c>
      <c r="L51" s="100">
        <f>+Costos!G97</f>
        <v>801.55882333333329</v>
      </c>
      <c r="M51" s="101">
        <f t="shared" si="5"/>
        <v>7214.0294099999992</v>
      </c>
      <c r="N51" s="98">
        <v>3</v>
      </c>
      <c r="O51" s="100">
        <f>+Costos!G97</f>
        <v>801.55882333333329</v>
      </c>
      <c r="P51" s="101">
        <f t="shared" si="6"/>
        <v>2404.6764699999999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>
        <v>1</v>
      </c>
      <c r="L52" s="100">
        <f>+Costos!G108</f>
        <v>935.51217666666662</v>
      </c>
      <c r="M52" s="101">
        <f t="shared" si="5"/>
        <v>935.51217666666662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>
        <v>6</v>
      </c>
      <c r="F53" s="100">
        <f>+Costos!G119</f>
        <v>303.67823499999997</v>
      </c>
      <c r="G53" s="101">
        <f t="shared" si="3"/>
        <v>1822.0694099999998</v>
      </c>
      <c r="H53" s="98">
        <v>1</v>
      </c>
      <c r="I53" s="100">
        <f>+Costos!G119</f>
        <v>303.67823499999997</v>
      </c>
      <c r="J53" s="101">
        <f t="shared" si="4"/>
        <v>303.67823499999997</v>
      </c>
      <c r="K53" s="98">
        <v>3</v>
      </c>
      <c r="L53" s="100">
        <f>+Costos!G119</f>
        <v>303.67823499999997</v>
      </c>
      <c r="M53" s="101">
        <f t="shared" si="5"/>
        <v>911.03470499999992</v>
      </c>
      <c r="N53" s="98">
        <v>3</v>
      </c>
      <c r="O53" s="100">
        <f>+Costos!G119</f>
        <v>303.67823499999997</v>
      </c>
      <c r="P53" s="101">
        <f t="shared" si="6"/>
        <v>911.03470499999992</v>
      </c>
      <c r="Q53" s="98"/>
      <c r="R53" s="100">
        <f>+Costos!G119</f>
        <v>303.67823499999997</v>
      </c>
      <c r="S53" s="101">
        <f t="shared" si="7"/>
        <v>0</v>
      </c>
      <c r="T53" s="98">
        <v>4</v>
      </c>
      <c r="U53" s="100">
        <f>+Costos!G119</f>
        <v>303.67823499999997</v>
      </c>
      <c r="V53" s="101">
        <f t="shared" si="8"/>
        <v>1214.7129399999999</v>
      </c>
      <c r="W53" s="98">
        <v>9</v>
      </c>
      <c r="X53" s="100">
        <f>+Costos!G119</f>
        <v>303.67823499999997</v>
      </c>
      <c r="Y53" s="101">
        <f t="shared" si="9"/>
        <v>2733.1041149999996</v>
      </c>
      <c r="Z53" s="98">
        <v>10</v>
      </c>
      <c r="AA53" s="100">
        <f>+Costos!G119</f>
        <v>303.67823499999997</v>
      </c>
      <c r="AB53" s="101">
        <f t="shared" si="10"/>
        <v>3036.7823499999995</v>
      </c>
      <c r="AC53" s="98">
        <v>5</v>
      </c>
      <c r="AD53" s="100">
        <f>+Costos!G119</f>
        <v>303.67823499999997</v>
      </c>
      <c r="AE53" s="101">
        <f t="shared" si="11"/>
        <v>1518.3911749999997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>
        <v>4</v>
      </c>
      <c r="I54" s="100">
        <f>+Costos!G120</f>
        <v>607.35646999999994</v>
      </c>
      <c r="J54" s="101">
        <f t="shared" si="4"/>
        <v>2429.4258799999998</v>
      </c>
      <c r="K54" s="98">
        <v>4</v>
      </c>
      <c r="L54" s="100">
        <f>+Costos!G120</f>
        <v>607.35646999999994</v>
      </c>
      <c r="M54" s="101">
        <f t="shared" si="5"/>
        <v>2429.4258799999998</v>
      </c>
      <c r="N54" s="98">
        <v>5</v>
      </c>
      <c r="O54" s="100">
        <f>+Costos!G120</f>
        <v>607.35646999999994</v>
      </c>
      <c r="P54" s="101">
        <f t="shared" si="6"/>
        <v>3036.7823499999995</v>
      </c>
      <c r="Q54" s="98"/>
      <c r="R54" s="100">
        <f>+Costos!G120</f>
        <v>607.35646999999994</v>
      </c>
      <c r="S54" s="101">
        <f t="shared" si="7"/>
        <v>0</v>
      </c>
      <c r="T54" s="98">
        <v>2</v>
      </c>
      <c r="U54" s="100">
        <f>+Costos!G120</f>
        <v>607.35646999999994</v>
      </c>
      <c r="V54" s="101">
        <f t="shared" si="8"/>
        <v>1214.7129399999999</v>
      </c>
      <c r="W54" s="98">
        <v>5</v>
      </c>
      <c r="X54" s="100">
        <f>+Costos!G120</f>
        <v>607.35646999999994</v>
      </c>
      <c r="Y54" s="101">
        <f t="shared" si="9"/>
        <v>3036.7823499999995</v>
      </c>
      <c r="Z54" s="98">
        <v>4</v>
      </c>
      <c r="AA54" s="100">
        <f>+Costos!G120</f>
        <v>607.35646999999994</v>
      </c>
      <c r="AB54" s="101">
        <f t="shared" si="10"/>
        <v>2429.4258799999998</v>
      </c>
      <c r="AC54" s="98">
        <v>1</v>
      </c>
      <c r="AD54" s="100">
        <f>+Costos!G120</f>
        <v>607.35646999999994</v>
      </c>
      <c r="AE54" s="101">
        <f t="shared" si="11"/>
        <v>607.35646999999994</v>
      </c>
      <c r="AF54" s="98"/>
      <c r="AG54" s="100">
        <f>+Costos!G120</f>
        <v>607.35646999999994</v>
      </c>
      <c r="AH54" s="101">
        <f t="shared" si="12"/>
        <v>0</v>
      </c>
      <c r="AI54" s="98">
        <v>2</v>
      </c>
      <c r="AJ54" s="100">
        <f>+Costos!G120</f>
        <v>607.35646999999994</v>
      </c>
      <c r="AK54" s="101">
        <f t="shared" si="13"/>
        <v>1214.7129399999999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>
        <v>3</v>
      </c>
      <c r="F55" s="100">
        <f>+Costos!G122</f>
        <v>3036.7823499999995</v>
      </c>
      <c r="G55" s="101">
        <f t="shared" si="3"/>
        <v>9110.3470499999985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>
        <v>2</v>
      </c>
      <c r="AG55" s="100">
        <f>+Costos!G122</f>
        <v>3036.7823499999995</v>
      </c>
      <c r="AH55" s="101">
        <f t="shared" si="12"/>
        <v>6073.564699999999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>
        <v>1</v>
      </c>
      <c r="O65" s="100">
        <f>+Costos!G171</f>
        <v>16152.671080000002</v>
      </c>
      <c r="P65" s="101">
        <f t="shared" si="6"/>
        <v>16152.671080000002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884.09999999999991</v>
      </c>
      <c r="E73" s="92"/>
      <c r="F73" s="93"/>
      <c r="G73" s="99">
        <f>SUM(G35:G72)</f>
        <v>19734.548808333329</v>
      </c>
      <c r="H73" s="92"/>
      <c r="I73" s="93"/>
      <c r="J73" s="99">
        <f>SUM(J35:J72)</f>
        <v>11535.236463333331</v>
      </c>
      <c r="K73" s="92"/>
      <c r="L73" s="93"/>
      <c r="M73" s="99">
        <f>SUM(M35:M72)</f>
        <v>28737.109082499996</v>
      </c>
      <c r="N73" s="92"/>
      <c r="O73" s="93"/>
      <c r="P73" s="99">
        <f>SUM(P35:P72)</f>
        <v>38923.816067499996</v>
      </c>
      <c r="Q73" s="92"/>
      <c r="R73" s="93"/>
      <c r="S73" s="99">
        <f>SUM(S35:S72)</f>
        <v>5732.1823499999991</v>
      </c>
      <c r="T73" s="92"/>
      <c r="U73" s="93"/>
      <c r="V73" s="99">
        <f>SUM(V35:V72)</f>
        <v>16468.686167499996</v>
      </c>
      <c r="W73" s="92"/>
      <c r="X73" s="93"/>
      <c r="Y73" s="99">
        <f>SUM(Y35:Y72)</f>
        <v>28629.511452499995</v>
      </c>
      <c r="Z73" s="92"/>
      <c r="AA73" s="93"/>
      <c r="AB73" s="99">
        <f>SUM(AB35:AB72)</f>
        <v>25214.546454999992</v>
      </c>
      <c r="AC73" s="92"/>
      <c r="AD73" s="93"/>
      <c r="AE73" s="99">
        <f>SUM(AE35:AE72)</f>
        <v>25167.890282499997</v>
      </c>
      <c r="AF73" s="92"/>
      <c r="AG73" s="93"/>
      <c r="AH73" s="99">
        <f>SUM(AH35:AH72)</f>
        <v>16217.29263583333</v>
      </c>
      <c r="AI73" s="92"/>
      <c r="AJ73" s="93"/>
      <c r="AK73" s="99">
        <f>SUM(AK35:AK72)</f>
        <v>21353.651164999996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>
        <v>2</v>
      </c>
      <c r="U89" s="102">
        <f>+Costos!K9</f>
        <v>570</v>
      </c>
      <c r="V89" s="104">
        <f>T89*U89</f>
        <v>1140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>
        <v>1</v>
      </c>
      <c r="L90" s="102">
        <f>+Costos!K10</f>
        <v>1400</v>
      </c>
      <c r="M90" s="104">
        <f>K90*L90</f>
        <v>1400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>
        <v>1</v>
      </c>
      <c r="O92" s="102">
        <f>+Costos!K12</f>
        <v>6000</v>
      </c>
      <c r="P92" s="104">
        <f>N92*O92</f>
        <v>6000</v>
      </c>
      <c r="Q92" s="105">
        <v>1</v>
      </c>
      <c r="R92" s="102">
        <f>+Costos!K12</f>
        <v>6000</v>
      </c>
      <c r="S92" s="104">
        <f>Q92*R92</f>
        <v>6000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1400</v>
      </c>
      <c r="N93" s="92"/>
      <c r="O93" s="93"/>
      <c r="P93" s="99">
        <f>SUM(P89:P92)</f>
        <v>6000</v>
      </c>
      <c r="Q93" s="92"/>
      <c r="R93" s="93"/>
      <c r="S93" s="99">
        <f>SUM(S89:S92)</f>
        <v>6000</v>
      </c>
      <c r="T93" s="92"/>
      <c r="U93" s="93"/>
      <c r="V93" s="99">
        <f>SUM(V89:V92)</f>
        <v>1140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6" zoomScaleNormal="100" workbookViewId="0">
      <pane xSplit="1" topLeftCell="T1" activePane="topRight" state="frozen"/>
      <selection pane="topRight" activeCell="AE38" sqref="AE38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306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>
        <v>10.5</v>
      </c>
      <c r="P36" s="101"/>
      <c r="Q36" s="98"/>
      <c r="R36" s="100"/>
      <c r="S36" s="101"/>
      <c r="T36" s="98"/>
      <c r="U36" s="100">
        <v>10.5</v>
      </c>
      <c r="V36" s="101"/>
      <c r="W36" s="98"/>
      <c r="X36" s="100">
        <v>10.5</v>
      </c>
      <c r="Y36" s="101"/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>
        <v>40</v>
      </c>
      <c r="O37" s="100">
        <v>21</v>
      </c>
      <c r="P37" s="101">
        <f>N37*O37</f>
        <v>840</v>
      </c>
      <c r="Q37" s="98"/>
      <c r="R37" s="100"/>
      <c r="S37" s="101"/>
      <c r="T37" s="98">
        <v>100</v>
      </c>
      <c r="U37" s="100">
        <v>21</v>
      </c>
      <c r="V37" s="101">
        <f>T37*U37</f>
        <v>2100</v>
      </c>
      <c r="W37" s="98">
        <v>50</v>
      </c>
      <c r="X37" s="100">
        <v>21</v>
      </c>
      <c r="Y37" s="101">
        <f>W37*X37</f>
        <v>1050</v>
      </c>
      <c r="Z37" s="98"/>
      <c r="AA37" s="100">
        <v>21</v>
      </c>
      <c r="AB37" s="101"/>
      <c r="AC37" s="98">
        <v>50</v>
      </c>
      <c r="AD37" s="100">
        <v>21</v>
      </c>
      <c r="AE37" s="101">
        <f>AC37*AD37</f>
        <v>1050</v>
      </c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840</v>
      </c>
      <c r="Q73" s="92"/>
      <c r="R73" s="93"/>
      <c r="S73" s="99">
        <f>SUM(S35:S72)</f>
        <v>0</v>
      </c>
      <c r="T73" s="92"/>
      <c r="U73" s="93"/>
      <c r="V73" s="99">
        <f>SUM(V35:V72)</f>
        <v>2100</v>
      </c>
      <c r="W73" s="92"/>
      <c r="X73" s="93"/>
      <c r="Y73" s="99">
        <f>SUM(Y35:Y72)</f>
        <v>1050</v>
      </c>
      <c r="Z73" s="92"/>
      <c r="AA73" s="93"/>
      <c r="AB73" s="99">
        <f>SUM(AB35:AB72)</f>
        <v>0</v>
      </c>
      <c r="AC73" s="92"/>
      <c r="AD73" s="93"/>
      <c r="AE73" s="99">
        <f>SUM(AE35:AE72)</f>
        <v>1050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19" zoomScale="80" zoomScaleNormal="8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307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>
        <v>1</v>
      </c>
      <c r="AD38" s="100">
        <f>+Costos!G40</f>
        <v>20</v>
      </c>
      <c r="AE38" s="101">
        <f t="shared" ref="AE38:AE72" si="11">AC38*AD38</f>
        <v>20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20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1" zoomScaleNormal="100" workbookViewId="0">
      <pane xSplit="1" topLeftCell="B1" activePane="topRight" state="frozen"/>
      <selection pane="topRight" activeCell="A36" sqref="A36:XFD37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308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D1" activePane="topRight" state="frozen"/>
      <selection pane="topRight" activeCell="O9" sqref="O9"/>
    </sheetView>
  </sheetViews>
  <sheetFormatPr baseColWidth="10" defaultRowHeight="15"/>
  <cols>
    <col min="1" max="1" width="34.140625" customWidth="1"/>
    <col min="2" max="2" width="11.7109375" customWidth="1"/>
    <col min="4" max="4" width="15.28515625" bestFit="1" customWidth="1"/>
    <col min="5" max="5" width="12.7109375" bestFit="1" customWidth="1"/>
    <col min="7" max="7" width="12.7109375" bestFit="1" customWidth="1"/>
    <col min="14" max="14" width="14.5703125" bestFit="1" customWidth="1"/>
    <col min="15" max="15" width="13.7109375" bestFit="1" customWidth="1"/>
    <col min="17" max="17" width="12.7109375" bestFit="1" customWidth="1"/>
    <col min="32" max="32" width="12.7109375" bestFit="1" customWidth="1"/>
  </cols>
  <sheetData>
    <row r="1" spans="1:15" ht="33.75">
      <c r="A1" s="79" t="s">
        <v>309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361</v>
      </c>
      <c r="B6" s="19" t="s">
        <v>342</v>
      </c>
      <c r="C6" s="215"/>
      <c r="D6" s="215">
        <v>158400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158400</v>
      </c>
    </row>
    <row r="7" spans="1:15">
      <c r="A7" s="4" t="s">
        <v>365</v>
      </c>
      <c r="B7" s="4"/>
      <c r="C7" s="216"/>
      <c r="D7" s="216">
        <v>-60000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-60000</v>
      </c>
    </row>
    <row r="8" spans="1:15">
      <c r="A8" s="4" t="s">
        <v>367</v>
      </c>
      <c r="B8" s="4"/>
      <c r="C8" s="216"/>
      <c r="D8" s="216">
        <v>-85000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-85000</v>
      </c>
    </row>
    <row r="9" spans="1:15">
      <c r="A9" s="240" t="s">
        <v>365</v>
      </c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>
        <v>-18540.55</v>
      </c>
      <c r="O9" s="66">
        <f t="shared" si="0"/>
        <v>-18540.55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13400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-18540.55</v>
      </c>
      <c r="O17" s="65">
        <f t="shared" si="1"/>
        <v>-5140.5499999999993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>
        <v>6</v>
      </c>
      <c r="D25" s="90">
        <f>+Costos!K20</f>
        <v>22.190999999999999</v>
      </c>
      <c r="E25" s="91">
        <f>B25*C25*D25</f>
        <v>7988.7599999999993</v>
      </c>
      <c r="F25" s="82"/>
      <c r="G25" s="90">
        <f>+Costos!K20</f>
        <v>22.190999999999999</v>
      </c>
      <c r="H25" s="91">
        <f>B25*F25*G25</f>
        <v>0</v>
      </c>
      <c r="I25" s="82">
        <v>5</v>
      </c>
      <c r="J25" s="90">
        <f>+Costos!K20</f>
        <v>22.190999999999999</v>
      </c>
      <c r="K25" s="91">
        <f>B25*I25*G25</f>
        <v>6657.2999999999993</v>
      </c>
      <c r="L25" s="82">
        <v>10</v>
      </c>
      <c r="M25" s="90">
        <f>+Costos!K20</f>
        <v>22.190999999999999</v>
      </c>
      <c r="N25" s="91">
        <f>B25*L25*M25</f>
        <v>13314.599999999999</v>
      </c>
      <c r="O25" s="82">
        <v>10</v>
      </c>
      <c r="P25" s="90">
        <f>+Costos!K20</f>
        <v>22.190999999999999</v>
      </c>
      <c r="Q25" s="91">
        <f>B25*O25*P25</f>
        <v>13314.599999999999</v>
      </c>
      <c r="R25" s="82"/>
      <c r="S25" s="90">
        <f>+Costos!K20</f>
        <v>22.190999999999999</v>
      </c>
      <c r="T25" s="91">
        <f>B25*R25*S25</f>
        <v>0</v>
      </c>
      <c r="U25" s="82">
        <v>3</v>
      </c>
      <c r="V25" s="90">
        <f>+Costos!K20</f>
        <v>22.190999999999999</v>
      </c>
      <c r="W25" s="91">
        <f>B25*U25*V25</f>
        <v>3994.3799999999997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>
        <v>6</v>
      </c>
      <c r="AE25" s="90">
        <f>+Costos!K20</f>
        <v>22.190999999999999</v>
      </c>
      <c r="AF25" s="91">
        <f>B25*AD25*AE25</f>
        <v>7988.7599999999993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>
        <v>1</v>
      </c>
      <c r="D26" s="90">
        <f>+Costos!K21</f>
        <v>11.549200000000001</v>
      </c>
      <c r="E26" s="91">
        <f>B26*C26*D26</f>
        <v>1108.7232000000001</v>
      </c>
      <c r="F26" s="83"/>
      <c r="G26" s="90">
        <f>+Costos!K21</f>
        <v>11.549200000000001</v>
      </c>
      <c r="H26" s="91">
        <f>B26*F26*G26</f>
        <v>0</v>
      </c>
      <c r="I26" s="83">
        <v>3</v>
      </c>
      <c r="J26" s="90">
        <f>+Costos!K21</f>
        <v>11.549200000000001</v>
      </c>
      <c r="K26" s="91">
        <f>B26*I26*G26</f>
        <v>3326.1696000000002</v>
      </c>
      <c r="L26" s="83">
        <v>5</v>
      </c>
      <c r="M26" s="90">
        <f>+Costos!K21</f>
        <v>11.549200000000001</v>
      </c>
      <c r="N26" s="91">
        <f>B26*L26*M26</f>
        <v>5543.616</v>
      </c>
      <c r="O26" s="83">
        <v>5</v>
      </c>
      <c r="P26" s="90">
        <f>+Costos!K21</f>
        <v>11.549200000000001</v>
      </c>
      <c r="Q26" s="91">
        <f>B26*O26*P26</f>
        <v>5543.616</v>
      </c>
      <c r="R26" s="83"/>
      <c r="S26" s="90">
        <f>+Costos!K21</f>
        <v>11.549200000000001</v>
      </c>
      <c r="T26" s="91">
        <f>B26*R26*S26</f>
        <v>0</v>
      </c>
      <c r="U26" s="83">
        <v>2</v>
      </c>
      <c r="V26" s="90">
        <f>+Costos!K21</f>
        <v>11.549200000000001</v>
      </c>
      <c r="W26" s="91">
        <f>B26*U26*V26</f>
        <v>2217.4464000000003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>
        <v>8</v>
      </c>
      <c r="AE26" s="90">
        <f>+Costos!K21</f>
        <v>11.549200000000001</v>
      </c>
      <c r="AF26" s="91">
        <f>B26*AD26*AE26</f>
        <v>8869.7856000000011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>
        <v>3</v>
      </c>
      <c r="D27" s="90">
        <f>+Costos!K22</f>
        <v>13.337999999999999</v>
      </c>
      <c r="E27" s="91">
        <f>B27*C27*D27</f>
        <v>3841.3439999999996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1</v>
      </c>
      <c r="M27" s="90">
        <f>+Costos!K22</f>
        <v>13.337999999999999</v>
      </c>
      <c r="N27" s="91">
        <f>B27*L27*M27</f>
        <v>1280.4479999999999</v>
      </c>
      <c r="O27" s="83">
        <v>5</v>
      </c>
      <c r="P27" s="90">
        <f>+Costos!K22</f>
        <v>13.337999999999999</v>
      </c>
      <c r="Q27" s="91">
        <f>B27*O27*P27</f>
        <v>6402.24</v>
      </c>
      <c r="R27" s="83"/>
      <c r="S27" s="90">
        <f>+Costos!K22</f>
        <v>13.337999999999999</v>
      </c>
      <c r="T27" s="91">
        <f>B27*R27*S27</f>
        <v>0</v>
      </c>
      <c r="U27" s="83">
        <v>1</v>
      </c>
      <c r="V27" s="90">
        <f>+Costos!K22</f>
        <v>13.337999999999999</v>
      </c>
      <c r="W27" s="91">
        <f>B27*U27*V27</f>
        <v>1280.4479999999999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>
        <v>2</v>
      </c>
      <c r="AE27" s="90">
        <f>+Costos!K22</f>
        <v>13.337999999999999</v>
      </c>
      <c r="AF27" s="91">
        <f>B27*AD27*AE27</f>
        <v>2560.8959999999997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12938.827199999998</v>
      </c>
      <c r="F28" s="268"/>
      <c r="G28" s="94"/>
      <c r="H28" s="99">
        <f>SUM(H25:H27)</f>
        <v>0</v>
      </c>
      <c r="I28" s="268"/>
      <c r="J28" s="94"/>
      <c r="K28" s="99">
        <f>SUM(K25:K27)</f>
        <v>9983.4696000000004</v>
      </c>
      <c r="L28" s="268"/>
      <c r="M28" s="94"/>
      <c r="N28" s="99">
        <f>SUM(N25:N27)</f>
        <v>20138.664000000001</v>
      </c>
      <c r="O28" s="268"/>
      <c r="P28" s="94"/>
      <c r="Q28" s="99">
        <f>SUM(Q25:Q27)</f>
        <v>25260.455999999998</v>
      </c>
      <c r="R28" s="268"/>
      <c r="S28" s="94"/>
      <c r="T28" s="99">
        <f>SUM(T25:T27)</f>
        <v>0</v>
      </c>
      <c r="U28" s="268"/>
      <c r="V28" s="94"/>
      <c r="W28" s="99">
        <f>SUM(W25:W27)</f>
        <v>7492.2744000000002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19419.441600000002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>
        <v>1</v>
      </c>
      <c r="L36" s="100">
        <v>10.5</v>
      </c>
      <c r="M36" s="101">
        <f>L36*K36</f>
        <v>10.5</v>
      </c>
      <c r="N36" s="98">
        <v>3</v>
      </c>
      <c r="O36" s="100">
        <v>10.5</v>
      </c>
      <c r="P36" s="101">
        <f>N36*O36</f>
        <v>31.5</v>
      </c>
      <c r="Q36" s="98">
        <v>1</v>
      </c>
      <c r="R36" s="100">
        <v>10.5</v>
      </c>
      <c r="S36" s="101">
        <f>Q36*R36</f>
        <v>10.5</v>
      </c>
      <c r="T36" s="98">
        <v>1</v>
      </c>
      <c r="U36" s="100">
        <v>10.5</v>
      </c>
      <c r="V36" s="101">
        <f>T36*U36</f>
        <v>10.5</v>
      </c>
      <c r="W36" s="98">
        <v>1</v>
      </c>
      <c r="X36" s="100">
        <v>10.5</v>
      </c>
      <c r="Y36" s="101">
        <f>W36*X36</f>
        <v>10.5</v>
      </c>
      <c r="Z36" s="98"/>
      <c r="AA36" s="100">
        <v>10.5</v>
      </c>
      <c r="AB36" s="101"/>
      <c r="AC36" s="98"/>
      <c r="AD36" s="100">
        <v>10.5</v>
      </c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>
        <v>1</v>
      </c>
      <c r="O37" s="100">
        <v>21</v>
      </c>
      <c r="P37" s="101">
        <f>N37*O37</f>
        <v>21</v>
      </c>
      <c r="Q37" s="98"/>
      <c r="R37" s="100">
        <v>21</v>
      </c>
      <c r="S37" s="101"/>
      <c r="T37" s="98">
        <v>1</v>
      </c>
      <c r="U37" s="100">
        <v>21</v>
      </c>
      <c r="V37" s="101">
        <f>T37*U37</f>
        <v>21</v>
      </c>
      <c r="W37" s="98">
        <v>26</v>
      </c>
      <c r="X37" s="100">
        <v>21</v>
      </c>
      <c r="Y37" s="101">
        <f>W37*X37</f>
        <v>546</v>
      </c>
      <c r="Z37" s="98"/>
      <c r="AA37" s="100">
        <v>21</v>
      </c>
      <c r="AB37" s="101"/>
      <c r="AC37" s="98"/>
      <c r="AD37" s="100">
        <v>21</v>
      </c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>
        <v>1</v>
      </c>
      <c r="C38" s="100">
        <f>+Costos!G40</f>
        <v>20</v>
      </c>
      <c r="D38" s="101">
        <f t="shared" ref="D38:D72" si="2">B38*C38</f>
        <v>20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>
        <v>1</v>
      </c>
      <c r="L58" s="100">
        <f>+Costos!G141</f>
        <v>949.50909375000003</v>
      </c>
      <c r="M58" s="101">
        <f t="shared" si="5"/>
        <v>949.50909375000003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>
        <v>1</v>
      </c>
      <c r="F59" s="100">
        <f>+Costos!G142</f>
        <v>1899.0181875000001</v>
      </c>
      <c r="G59" s="101">
        <f t="shared" si="3"/>
        <v>1899.0181875000001</v>
      </c>
      <c r="H59" s="98"/>
      <c r="I59" s="100">
        <f>+Costos!G142</f>
        <v>1899.0181875000001</v>
      </c>
      <c r="J59" s="101">
        <f t="shared" si="4"/>
        <v>0</v>
      </c>
      <c r="K59" s="98">
        <v>1</v>
      </c>
      <c r="L59" s="100">
        <f>+Costos!G142</f>
        <v>1899.0181875000001</v>
      </c>
      <c r="M59" s="101">
        <f t="shared" si="5"/>
        <v>1899.0181875000001</v>
      </c>
      <c r="N59" s="98">
        <v>1</v>
      </c>
      <c r="O59" s="100">
        <f>+Costos!G142</f>
        <v>1899.0181875000001</v>
      </c>
      <c r="P59" s="101">
        <f t="shared" si="6"/>
        <v>1899.0181875000001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>
        <v>1</v>
      </c>
      <c r="L65" s="100">
        <f>+Costos!G171</f>
        <v>16152.671080000002</v>
      </c>
      <c r="M65" s="101">
        <f t="shared" si="5"/>
        <v>16152.671080000002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20</v>
      </c>
      <c r="E73" s="92"/>
      <c r="F73" s="93"/>
      <c r="G73" s="99">
        <f>SUM(G35:G72)</f>
        <v>19601.564318699999</v>
      </c>
      <c r="H73" s="92"/>
      <c r="I73" s="93"/>
      <c r="J73" s="99">
        <f>SUM(J35:J72)</f>
        <v>0</v>
      </c>
      <c r="K73" s="92"/>
      <c r="L73" s="93"/>
      <c r="M73" s="99">
        <f>SUM(M35:M72)</f>
        <v>19011.698361250001</v>
      </c>
      <c r="N73" s="92"/>
      <c r="O73" s="93"/>
      <c r="P73" s="99">
        <f>SUM(P35:P72)</f>
        <v>1951.5181875000001</v>
      </c>
      <c r="Q73" s="92"/>
      <c r="R73" s="93"/>
      <c r="S73" s="99">
        <f>SUM(S35:S72)</f>
        <v>10.5</v>
      </c>
      <c r="T73" s="92"/>
      <c r="U73" s="93"/>
      <c r="V73" s="99">
        <f>SUM(V35:V72)</f>
        <v>31.5</v>
      </c>
      <c r="W73" s="92"/>
      <c r="X73" s="93"/>
      <c r="Y73" s="99">
        <f>SUM(Y35:Y72)</f>
        <v>556.5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1</v>
      </c>
      <c r="F79" s="102">
        <f>+Costos!K16</f>
        <v>4053.8160000000003</v>
      </c>
      <c r="G79" s="104">
        <f>E79*F79</f>
        <v>4053.8160000000003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>
        <v>1</v>
      </c>
      <c r="I80" s="102">
        <f>+Costos!K17</f>
        <v>11447.800000000001</v>
      </c>
      <c r="J80" s="104">
        <f>H80*I80</f>
        <v>11447.800000000001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4053.8160000000003</v>
      </c>
      <c r="H81" s="265"/>
      <c r="I81" s="266"/>
      <c r="J81" s="99">
        <f>SUM(J78:J80)</f>
        <v>11447.800000000001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E1" activePane="topRight" state="frozen"/>
      <selection pane="topRight" activeCell="A7" sqref="A7"/>
    </sheetView>
  </sheetViews>
  <sheetFormatPr baseColWidth="10" defaultRowHeight="15"/>
  <cols>
    <col min="1" max="1" width="34.140625" customWidth="1"/>
    <col min="2" max="2" width="11.7109375" customWidth="1"/>
    <col min="6" max="6" width="15.28515625" bestFit="1" customWidth="1"/>
    <col min="7" max="7" width="12.7109375" bestFit="1" customWidth="1"/>
    <col min="11" max="11" width="13.7109375" bestFit="1" customWidth="1"/>
    <col min="14" max="14" width="14.5703125" bestFit="1" customWidth="1"/>
    <col min="15" max="15" width="13.7109375" bestFit="1" customWidth="1"/>
  </cols>
  <sheetData>
    <row r="1" spans="1:15" ht="33.75">
      <c r="A1" s="79" t="s">
        <v>310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395</v>
      </c>
      <c r="B6" s="19" t="s">
        <v>317</v>
      </c>
      <c r="C6" s="215"/>
      <c r="D6" s="215"/>
      <c r="E6" s="215"/>
      <c r="F6" s="215">
        <v>102684</v>
      </c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102684</v>
      </c>
    </row>
    <row r="7" spans="1:15">
      <c r="A7" s="4" t="s">
        <v>469</v>
      </c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>
        <v>-43092</v>
      </c>
      <c r="O7" s="66">
        <f t="shared" si="0"/>
        <v>-43092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102684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>SUM(K6:K15)</f>
        <v>0</v>
      </c>
      <c r="L17" s="65">
        <f t="shared" si="1"/>
        <v>0</v>
      </c>
      <c r="M17" s="65">
        <f t="shared" si="1"/>
        <v>0</v>
      </c>
      <c r="N17" s="65">
        <f t="shared" si="1"/>
        <v>-43092</v>
      </c>
      <c r="O17" s="65">
        <f t="shared" si="1"/>
        <v>59592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>
        <v>4</v>
      </c>
      <c r="F38" s="100">
        <f>+Costos!G40</f>
        <v>20</v>
      </c>
      <c r="G38" s="101">
        <f t="shared" ref="G38:G72" si="3">E38*F38</f>
        <v>80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>
        <v>1</v>
      </c>
      <c r="F56" s="100">
        <f>+Costos!G127</f>
        <v>5928.2688429999998</v>
      </c>
      <c r="G56" s="101">
        <f t="shared" si="3"/>
        <v>5928.2688429999998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24660.324067949998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0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0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4" zoomScaleNormal="100" workbookViewId="0">
      <pane xSplit="1" topLeftCell="Z1" activePane="topRight" state="frozen"/>
      <selection pane="topRight" activeCell="AI42" sqref="AI42"/>
    </sheetView>
  </sheetViews>
  <sheetFormatPr baseColWidth="10" defaultRowHeight="15"/>
  <cols>
    <col min="1" max="1" width="34.140625" customWidth="1"/>
    <col min="2" max="2" width="11.7109375" customWidth="1"/>
  </cols>
  <sheetData>
    <row r="1" spans="1:15" ht="33.75">
      <c r="A1" s="79" t="s">
        <v>311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/>
      <c r="B6" s="19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0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0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>
        <v>10.5</v>
      </c>
      <c r="S36" s="101"/>
      <c r="T36" s="98"/>
      <c r="U36" s="100"/>
      <c r="V36" s="101"/>
      <c r="W36" s="98"/>
      <c r="X36" s="100"/>
      <c r="Y36" s="101"/>
      <c r="Z36" s="98"/>
      <c r="AA36" s="100"/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>
        <v>21</v>
      </c>
      <c r="S37" s="101"/>
      <c r="T37" s="98"/>
      <c r="U37" s="100"/>
      <c r="V37" s="101"/>
      <c r="W37" s="98"/>
      <c r="X37" s="100"/>
      <c r="Y37" s="101"/>
      <c r="Z37" s="98"/>
      <c r="AA37" s="100"/>
      <c r="AB37" s="101"/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>
        <v>3</v>
      </c>
      <c r="R38" s="100">
        <f>+Costos!G40</f>
        <v>20</v>
      </c>
      <c r="S38" s="101">
        <f t="shared" ref="S38:S72" si="7">Q38*R38</f>
        <v>60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>
        <v>1</v>
      </c>
      <c r="AJ41" s="100">
        <f>+Costos!G55</f>
        <v>345.79999999999995</v>
      </c>
      <c r="AK41" s="101">
        <f t="shared" si="13"/>
        <v>345.79999999999995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>
        <v>3</v>
      </c>
      <c r="R46" s="100">
        <f>+Costos!G70</f>
        <v>2707.2878000000001</v>
      </c>
      <c r="S46" s="101">
        <f t="shared" si="7"/>
        <v>8121.8634000000002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>
        <v>2</v>
      </c>
      <c r="AJ49" s="100">
        <f>+Costos!G80</f>
        <v>5366.382349999999</v>
      </c>
      <c r="AK49" s="101">
        <f t="shared" si="13"/>
        <v>10732.764699999998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>
        <v>3</v>
      </c>
      <c r="C51" s="100">
        <f>+Costos!G97</f>
        <v>801.55882333333329</v>
      </c>
      <c r="D51" s="101">
        <f t="shared" si="2"/>
        <v>2404.6764699999999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>
        <v>3</v>
      </c>
      <c r="AA51" s="100">
        <f>+Costos!G97</f>
        <v>801.55882333333329</v>
      </c>
      <c r="AB51" s="101">
        <f t="shared" si="10"/>
        <v>2404.6764699999999</v>
      </c>
      <c r="AC51" s="98"/>
      <c r="AD51" s="100">
        <f>+Costos!G97</f>
        <v>801.55882333333329</v>
      </c>
      <c r="AE51" s="101">
        <f t="shared" si="11"/>
        <v>0</v>
      </c>
      <c r="AF51" s="98">
        <v>1</v>
      </c>
      <c r="AG51" s="100">
        <f>+Costos!G97</f>
        <v>801.55882333333329</v>
      </c>
      <c r="AH51" s="101">
        <f t="shared" si="12"/>
        <v>801.55882333333329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>
        <v>1</v>
      </c>
      <c r="AA53" s="100">
        <f>+Costos!G119</f>
        <v>303.67823499999997</v>
      </c>
      <c r="AB53" s="101">
        <f t="shared" si="10"/>
        <v>303.67823499999997</v>
      </c>
      <c r="AC53" s="98"/>
      <c r="AD53" s="100">
        <f>+Costos!G119</f>
        <v>303.67823499999997</v>
      </c>
      <c r="AE53" s="101">
        <f t="shared" si="11"/>
        <v>0</v>
      </c>
      <c r="AF53" s="98">
        <v>1</v>
      </c>
      <c r="AG53" s="100">
        <f>+Costos!G119</f>
        <v>303.67823499999997</v>
      </c>
      <c r="AH53" s="101">
        <f t="shared" si="12"/>
        <v>303.67823499999997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>
        <v>1</v>
      </c>
      <c r="AA60" s="100">
        <f>+Costos!G149</f>
        <v>17702.546131199997</v>
      </c>
      <c r="AB60" s="101">
        <f t="shared" si="10"/>
        <v>17702.546131199997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2404.6764699999999</v>
      </c>
      <c r="E73" s="92"/>
      <c r="F73" s="93"/>
      <c r="G73" s="99">
        <f>SUM(G35:G72)</f>
        <v>0</v>
      </c>
      <c r="H73" s="92"/>
      <c r="I73" s="93"/>
      <c r="J73" s="99">
        <f>SUM(J35:J72)</f>
        <v>0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8181.8634000000002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20410.900836199995</v>
      </c>
      <c r="AC73" s="92"/>
      <c r="AD73" s="93"/>
      <c r="AE73" s="99">
        <f>SUM(AE35:AE72)</f>
        <v>0</v>
      </c>
      <c r="AF73" s="92"/>
      <c r="AG73" s="93"/>
      <c r="AH73" s="99">
        <f>SUM(AH35:AH72)</f>
        <v>1105.2370583333332</v>
      </c>
      <c r="AI73" s="92"/>
      <c r="AJ73" s="93"/>
      <c r="AK73" s="99">
        <f>SUM(AK35:AK72)</f>
        <v>11078.564699999997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>
        <v>5</v>
      </c>
      <c r="AG89" s="102">
        <f>+Costos!K9</f>
        <v>570</v>
      </c>
      <c r="AH89" s="104">
        <f>AF89*AG89</f>
        <v>2850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2850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65" zoomScaleNormal="100" workbookViewId="0">
      <pane xSplit="1" topLeftCell="AG1" activePane="topRight" state="frozen"/>
      <selection pane="topRight" activeCell="AI68" sqref="AI68"/>
    </sheetView>
  </sheetViews>
  <sheetFormatPr baseColWidth="10" defaultRowHeight="15"/>
  <cols>
    <col min="1" max="1" width="34.140625" customWidth="1"/>
    <col min="2" max="2" width="16.5703125" bestFit="1" customWidth="1"/>
    <col min="4" max="4" width="15.28515625" bestFit="1" customWidth="1"/>
    <col min="6" max="6" width="15.28515625" bestFit="1" customWidth="1"/>
    <col min="7" max="9" width="13.7109375" bestFit="1" customWidth="1"/>
    <col min="10" max="10" width="12.7109375" bestFit="1" customWidth="1"/>
    <col min="12" max="12" width="13.7109375" bestFit="1" customWidth="1"/>
    <col min="13" max="13" width="15.28515625" bestFit="1" customWidth="1"/>
    <col min="14" max="14" width="12.7109375" bestFit="1" customWidth="1"/>
    <col min="15" max="15" width="15.28515625" bestFit="1" customWidth="1"/>
    <col min="16" max="17" width="12.7109375" bestFit="1" customWidth="1"/>
    <col min="19" max="19" width="12.7109375" bestFit="1" customWidth="1"/>
    <col min="22" max="22" width="14.140625" bestFit="1" customWidth="1"/>
    <col min="23" max="23" width="12.7109375" bestFit="1" customWidth="1"/>
    <col min="25" max="26" width="12.7109375" bestFit="1" customWidth="1"/>
    <col min="28" max="28" width="12.7109375" bestFit="1" customWidth="1"/>
    <col min="31" max="32" width="12.7109375" bestFit="1" customWidth="1"/>
    <col min="34" max="35" width="12.7109375" bestFit="1" customWidth="1"/>
    <col min="37" max="37" width="14.140625" bestFit="1" customWidth="1"/>
    <col min="38" max="38" width="12.7109375" bestFit="1" customWidth="1"/>
  </cols>
  <sheetData>
    <row r="1" spans="1:15" ht="33.75">
      <c r="A1" s="79" t="s">
        <v>312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238" t="s">
        <v>345</v>
      </c>
      <c r="B6" s="19" t="s">
        <v>387</v>
      </c>
      <c r="C6" s="215"/>
      <c r="D6" s="215">
        <v>102833.25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102833.25</v>
      </c>
    </row>
    <row r="7" spans="1:15">
      <c r="A7" s="4" t="s">
        <v>395</v>
      </c>
      <c r="B7" s="4" t="s">
        <v>399</v>
      </c>
      <c r="C7" s="216"/>
      <c r="D7" s="216"/>
      <c r="E7" s="216"/>
      <c r="F7" s="216">
        <v>124368</v>
      </c>
      <c r="G7" s="216"/>
      <c r="H7" s="216"/>
      <c r="I7" s="216"/>
      <c r="J7" s="216"/>
      <c r="K7" s="216"/>
      <c r="L7" s="216"/>
      <c r="M7" s="216"/>
      <c r="N7" s="216"/>
      <c r="O7" s="66">
        <f t="shared" si="0"/>
        <v>124368</v>
      </c>
    </row>
    <row r="8" spans="1:15">
      <c r="A8" s="4" t="s">
        <v>428</v>
      </c>
      <c r="B8" s="4"/>
      <c r="C8" s="216"/>
      <c r="D8" s="216"/>
      <c r="E8" s="216"/>
      <c r="F8" s="216"/>
      <c r="G8" s="216"/>
      <c r="H8" s="216">
        <v>39000</v>
      </c>
      <c r="I8" s="216"/>
      <c r="J8" s="216"/>
      <c r="K8" s="216"/>
      <c r="L8" s="216"/>
      <c r="M8" s="216"/>
      <c r="N8" s="216"/>
      <c r="O8" s="66">
        <f t="shared" si="0"/>
        <v>39000</v>
      </c>
    </row>
    <row r="9" spans="1:15">
      <c r="A9" s="4" t="s">
        <v>400</v>
      </c>
      <c r="B9" s="4" t="s">
        <v>430</v>
      </c>
      <c r="C9" s="216"/>
      <c r="D9" s="216"/>
      <c r="E9" s="216"/>
      <c r="F9" s="216"/>
      <c r="G9" s="216"/>
      <c r="H9" s="216"/>
      <c r="I9" s="216">
        <v>54450</v>
      </c>
      <c r="J9" s="216"/>
      <c r="K9" s="216"/>
      <c r="L9" s="216"/>
      <c r="M9" s="216"/>
      <c r="N9" s="216"/>
      <c r="O9" s="66">
        <f t="shared" si="0"/>
        <v>54450</v>
      </c>
    </row>
    <row r="10" spans="1:15">
      <c r="A10" s="4" t="s">
        <v>348</v>
      </c>
      <c r="B10" s="4" t="s">
        <v>122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>
        <v>340466.66</v>
      </c>
      <c r="N10" s="216"/>
      <c r="O10" s="66">
        <f t="shared" si="0"/>
        <v>340466.66</v>
      </c>
    </row>
    <row r="11" spans="1:15">
      <c r="A11" s="4" t="s">
        <v>463</v>
      </c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>
        <v>87000</v>
      </c>
      <c r="N11" s="216"/>
      <c r="O11" s="66">
        <f t="shared" si="0"/>
        <v>87000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102833.25</v>
      </c>
      <c r="E17" s="65">
        <f t="shared" si="1"/>
        <v>0</v>
      </c>
      <c r="F17" s="65">
        <f t="shared" si="1"/>
        <v>124368</v>
      </c>
      <c r="G17" s="65">
        <f>SUM(G6:G15)</f>
        <v>0</v>
      </c>
      <c r="H17" s="65">
        <f t="shared" si="1"/>
        <v>39000</v>
      </c>
      <c r="I17" s="65">
        <f t="shared" si="1"/>
        <v>54450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427466.66</v>
      </c>
      <c r="N17" s="65">
        <f t="shared" si="1"/>
        <v>0</v>
      </c>
      <c r="O17" s="65">
        <f t="shared" si="1"/>
        <v>748117.90999999992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>
        <v>6</v>
      </c>
      <c r="M25" s="90">
        <f>+Costos!K20</f>
        <v>22.190999999999999</v>
      </c>
      <c r="N25" s="91">
        <f>B25*L25*M25</f>
        <v>7988.7599999999993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>
        <v>11</v>
      </c>
      <c r="V25" s="90">
        <f>+Costos!K20</f>
        <v>22.190999999999999</v>
      </c>
      <c r="W25" s="91">
        <f>B25*U25*V25</f>
        <v>14646.06</v>
      </c>
      <c r="X25" s="82">
        <v>5</v>
      </c>
      <c r="Y25" s="90">
        <f>+Costos!K20</f>
        <v>22.190999999999999</v>
      </c>
      <c r="Z25" s="91">
        <f>B25*X25*Y25</f>
        <v>6657.2999999999993</v>
      </c>
      <c r="AA25" s="82"/>
      <c r="AB25" s="90">
        <f>+Costos!K20</f>
        <v>22.190999999999999</v>
      </c>
      <c r="AC25" s="91">
        <f>B25*AA25*AB25</f>
        <v>0</v>
      </c>
      <c r="AD25" s="82">
        <v>3</v>
      </c>
      <c r="AE25" s="90">
        <f>+Costos!K20</f>
        <v>22.190999999999999</v>
      </c>
      <c r="AF25" s="91">
        <f>B25*AD25*AE25</f>
        <v>3994.3799999999997</v>
      </c>
      <c r="AG25" s="82">
        <v>4</v>
      </c>
      <c r="AH25" s="90">
        <f>+Costos!K20</f>
        <v>22.190999999999999</v>
      </c>
      <c r="AI25" s="91">
        <f>B25*AG25*AH25</f>
        <v>5325.84</v>
      </c>
      <c r="AJ25" s="82">
        <v>7</v>
      </c>
      <c r="AK25" s="90">
        <f>+Costos!K20</f>
        <v>22.190999999999999</v>
      </c>
      <c r="AL25" s="91">
        <f>B25*AJ25*AK25</f>
        <v>9320.2199999999993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4</v>
      </c>
      <c r="G26" s="90">
        <f>+Costos!K21</f>
        <v>11.549200000000001</v>
      </c>
      <c r="H26" s="91">
        <f>B26*F26*G26</f>
        <v>4434.8928000000005</v>
      </c>
      <c r="I26" s="83">
        <v>4</v>
      </c>
      <c r="J26" s="90">
        <f>+Costos!K21</f>
        <v>11.549200000000001</v>
      </c>
      <c r="K26" s="91">
        <f>B26*I26*G26</f>
        <v>4434.8928000000005</v>
      </c>
      <c r="L26" s="83">
        <v>15</v>
      </c>
      <c r="M26" s="90">
        <f>+Costos!K21</f>
        <v>11.549200000000001</v>
      </c>
      <c r="N26" s="91">
        <f>B26*L26*M26</f>
        <v>16630.848000000002</v>
      </c>
      <c r="O26" s="83">
        <v>10</v>
      </c>
      <c r="P26" s="90">
        <f>+Costos!K21</f>
        <v>11.549200000000001</v>
      </c>
      <c r="Q26" s="91">
        <f>B26*O26*P26</f>
        <v>11087.232</v>
      </c>
      <c r="R26" s="83"/>
      <c r="S26" s="90">
        <f>+Costos!K21</f>
        <v>11.549200000000001</v>
      </c>
      <c r="T26" s="91">
        <f>B26*R26*S26</f>
        <v>0</v>
      </c>
      <c r="U26" s="83">
        <v>26</v>
      </c>
      <c r="V26" s="90">
        <f>+Costos!K21</f>
        <v>11.549200000000001</v>
      </c>
      <c r="W26" s="91">
        <f>B26*U26*V26</f>
        <v>28826.803200000002</v>
      </c>
      <c r="X26" s="83">
        <v>10</v>
      </c>
      <c r="Y26" s="90">
        <f>+Costos!K21</f>
        <v>11.549200000000001</v>
      </c>
      <c r="Z26" s="91">
        <f>B26*X26*Y26</f>
        <v>11087.232</v>
      </c>
      <c r="AA26" s="83"/>
      <c r="AB26" s="90">
        <f>+Costos!K21</f>
        <v>11.549200000000001</v>
      </c>
      <c r="AC26" s="91">
        <f>B26*AA26*AB26</f>
        <v>0</v>
      </c>
      <c r="AD26" s="83">
        <v>9</v>
      </c>
      <c r="AE26" s="90">
        <f>+Costos!K21</f>
        <v>11.549200000000001</v>
      </c>
      <c r="AF26" s="91">
        <f>B26*AD26*AE26</f>
        <v>9978.5088000000014</v>
      </c>
      <c r="AG26" s="83">
        <v>6</v>
      </c>
      <c r="AH26" s="90">
        <f>+Costos!K21</f>
        <v>11.549200000000001</v>
      </c>
      <c r="AI26" s="91">
        <f>B26*AG26*AH26</f>
        <v>6652.3392000000003</v>
      </c>
      <c r="AJ26" s="83">
        <v>9</v>
      </c>
      <c r="AK26" s="90">
        <f>+Costos!K21</f>
        <v>11.549200000000001</v>
      </c>
      <c r="AL26" s="91">
        <f>B26*AJ26*AK26</f>
        <v>9978.5088000000014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4</v>
      </c>
      <c r="M27" s="90">
        <f>+Costos!K22</f>
        <v>13.337999999999999</v>
      </c>
      <c r="N27" s="91">
        <f>B27*L27*M27</f>
        <v>5121.7919999999995</v>
      </c>
      <c r="O27" s="83">
        <v>1</v>
      </c>
      <c r="P27" s="90">
        <f>+Costos!K22</f>
        <v>13.337999999999999</v>
      </c>
      <c r="Q27" s="91">
        <f>B27*O27*P27</f>
        <v>1280.4479999999999</v>
      </c>
      <c r="R27" s="83">
        <v>2</v>
      </c>
      <c r="S27" s="90">
        <f>+Costos!K22</f>
        <v>13.337999999999999</v>
      </c>
      <c r="T27" s="91">
        <f>B27*R27*S27</f>
        <v>2560.8959999999997</v>
      </c>
      <c r="U27" s="83">
        <v>13</v>
      </c>
      <c r="V27" s="90">
        <f>+Costos!K22</f>
        <v>13.337999999999999</v>
      </c>
      <c r="W27" s="91">
        <f>B27*U27*V27</f>
        <v>16645.824000000001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>
        <v>5</v>
      </c>
      <c r="AE27" s="90">
        <f>+Costos!K22</f>
        <v>13.337999999999999</v>
      </c>
      <c r="AF27" s="91">
        <f>B27*AD27*AE27</f>
        <v>6402.24</v>
      </c>
      <c r="AG27" s="83">
        <v>4</v>
      </c>
      <c r="AH27" s="90">
        <f>+Costos!K22</f>
        <v>13.337999999999999</v>
      </c>
      <c r="AI27" s="91">
        <f>B27*AG27*AH27</f>
        <v>5121.7919999999995</v>
      </c>
      <c r="AJ27" s="83">
        <v>4</v>
      </c>
      <c r="AK27" s="90">
        <f>+Costos!K22</f>
        <v>13.337999999999999</v>
      </c>
      <c r="AL27" s="91">
        <f>B27*AJ27*AK27</f>
        <v>5121.7919999999995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4434.8928000000005</v>
      </c>
      <c r="I28" s="268"/>
      <c r="J28" s="94"/>
      <c r="K28" s="99">
        <f>SUM(K25:K27)</f>
        <v>4434.8928000000005</v>
      </c>
      <c r="L28" s="268"/>
      <c r="M28" s="94"/>
      <c r="N28" s="99">
        <f>SUM(N25:N27)</f>
        <v>29741.4</v>
      </c>
      <c r="O28" s="268"/>
      <c r="P28" s="94"/>
      <c r="Q28" s="99">
        <f>SUM(Q25:Q27)</f>
        <v>12367.68</v>
      </c>
      <c r="R28" s="268"/>
      <c r="S28" s="94"/>
      <c r="T28" s="99">
        <f>SUM(T25:T27)</f>
        <v>2560.8959999999997</v>
      </c>
      <c r="U28" s="268" t="s">
        <v>433</v>
      </c>
      <c r="V28" s="94"/>
      <c r="W28" s="99">
        <f>SUM(W25:W27)</f>
        <v>60118.6872</v>
      </c>
      <c r="X28" s="268"/>
      <c r="Y28" s="94"/>
      <c r="Z28" s="99">
        <f>SUM(Z25:Z27)</f>
        <v>17744.531999999999</v>
      </c>
      <c r="AA28" s="268"/>
      <c r="AB28" s="94"/>
      <c r="AC28" s="99">
        <f>SUM(AC25:AC27)</f>
        <v>0</v>
      </c>
      <c r="AD28" s="268"/>
      <c r="AE28" s="94"/>
      <c r="AF28" s="99">
        <f>SUM(AF25:AF27)</f>
        <v>20375.128799999999</v>
      </c>
      <c r="AG28" s="268"/>
      <c r="AH28" s="94"/>
      <c r="AI28" s="99">
        <f>SUM(AI25:AI27)</f>
        <v>17099.9712</v>
      </c>
      <c r="AJ28" s="268"/>
      <c r="AK28" s="94"/>
      <c r="AL28" s="99">
        <f>SUM(AL25:AL27)</f>
        <v>24420.520799999998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  <c r="P31" t="s">
        <v>435</v>
      </c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>
        <v>1</v>
      </c>
      <c r="L35" s="100">
        <f>+Costos!G39</f>
        <v>1619.1</v>
      </c>
      <c r="M35" s="101">
        <f>K35*L35</f>
        <v>1619.1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>
        <v>10.5</v>
      </c>
      <c r="M36" s="101"/>
      <c r="N36" s="98"/>
      <c r="O36" s="100">
        <v>10.5</v>
      </c>
      <c r="P36" s="101"/>
      <c r="Q36" s="98">
        <v>3</v>
      </c>
      <c r="R36" s="100">
        <v>10.5</v>
      </c>
      <c r="S36" s="101">
        <f>Q36*R36</f>
        <v>31.5</v>
      </c>
      <c r="T36" s="98">
        <v>4</v>
      </c>
      <c r="U36" s="100">
        <v>10.5</v>
      </c>
      <c r="V36" s="101">
        <f>T36*U36</f>
        <v>42</v>
      </c>
      <c r="W36" s="98">
        <v>1</v>
      </c>
      <c r="X36" s="100">
        <v>10.5</v>
      </c>
      <c r="Y36" s="101">
        <f>W36*X36</f>
        <v>10.5</v>
      </c>
      <c r="Z36" s="98"/>
      <c r="AA36" s="100">
        <v>10.5</v>
      </c>
      <c r="AB36" s="101"/>
      <c r="AC36" s="98">
        <v>2</v>
      </c>
      <c r="AD36" s="100">
        <v>10.5</v>
      </c>
      <c r="AE36" s="101">
        <f>AC36*AD36</f>
        <v>21</v>
      </c>
      <c r="AF36" s="98">
        <v>3</v>
      </c>
      <c r="AG36" s="100">
        <v>10.5</v>
      </c>
      <c r="AH36" s="101">
        <f>AF36*AG36</f>
        <v>31.5</v>
      </c>
      <c r="AI36" s="98">
        <v>5</v>
      </c>
      <c r="AJ36" s="100">
        <v>10.5</v>
      </c>
      <c r="AK36" s="101">
        <f>AI36*AJ36</f>
        <v>52.5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>
        <v>1</v>
      </c>
      <c r="I37" s="100">
        <f>+Costos!G216</f>
        <v>21</v>
      </c>
      <c r="J37" s="101">
        <f>H37*I37</f>
        <v>21</v>
      </c>
      <c r="K37" s="98">
        <v>4</v>
      </c>
      <c r="L37" s="100">
        <v>21</v>
      </c>
      <c r="M37" s="101">
        <f>K37*L37</f>
        <v>84</v>
      </c>
      <c r="N37" s="98"/>
      <c r="O37" s="100">
        <v>21</v>
      </c>
      <c r="P37" s="101"/>
      <c r="Q37" s="98"/>
      <c r="R37" s="100">
        <v>21</v>
      </c>
      <c r="S37" s="101"/>
      <c r="T37" s="98">
        <v>3</v>
      </c>
      <c r="U37" s="100">
        <v>21</v>
      </c>
      <c r="V37" s="101">
        <f>T37*U37</f>
        <v>63</v>
      </c>
      <c r="W37" s="98">
        <v>3</v>
      </c>
      <c r="X37" s="100">
        <v>21</v>
      </c>
      <c r="Y37" s="101">
        <f>W37*X37</f>
        <v>63</v>
      </c>
      <c r="Z37" s="98">
        <v>4</v>
      </c>
      <c r="AA37" s="100">
        <v>21</v>
      </c>
      <c r="AB37" s="101">
        <f>Z37*AA37</f>
        <v>84</v>
      </c>
      <c r="AC37" s="98">
        <v>1</v>
      </c>
      <c r="AD37" s="100">
        <v>21</v>
      </c>
      <c r="AE37" s="101">
        <f>AC37*AD37</f>
        <v>21</v>
      </c>
      <c r="AF37" s="98">
        <v>1</v>
      </c>
      <c r="AG37" s="100">
        <v>21</v>
      </c>
      <c r="AH37" s="101">
        <f>AF37*AG37</f>
        <v>21</v>
      </c>
      <c r="AI37" s="98">
        <v>3</v>
      </c>
      <c r="AJ37" s="100">
        <v>21</v>
      </c>
      <c r="AK37" s="101">
        <f>AI37*AJ37</f>
        <v>63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>
        <v>1</v>
      </c>
      <c r="U38" s="100">
        <f>+Costos!G40</f>
        <v>20</v>
      </c>
      <c r="V38" s="101">
        <f t="shared" ref="V38:V72" si="8">T38*U38</f>
        <v>20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>
        <v>1</v>
      </c>
      <c r="AD38" s="100">
        <f>+Costos!G40</f>
        <v>20</v>
      </c>
      <c r="AE38" s="101">
        <f t="shared" ref="AE38:AE72" si="11">AC38*AD38</f>
        <v>20</v>
      </c>
      <c r="AF38" s="98">
        <v>2</v>
      </c>
      <c r="AG38" s="100">
        <f>+Costos!G40</f>
        <v>20</v>
      </c>
      <c r="AH38" s="101">
        <f t="shared" ref="AH38:AH72" si="12">AF38*AG38</f>
        <v>40</v>
      </c>
      <c r="AI38" s="98">
        <v>5</v>
      </c>
      <c r="AJ38" s="100">
        <f>+Costos!G40</f>
        <v>20</v>
      </c>
      <c r="AK38" s="101">
        <f t="shared" ref="AK38:AK72" si="13">AI38*AJ38</f>
        <v>100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276" t="s">
        <v>434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>
        <v>1</v>
      </c>
      <c r="AJ39" s="100">
        <f>+Costos!G44</f>
        <v>89.92367999999999</v>
      </c>
      <c r="AK39" s="101">
        <f t="shared" si="13"/>
        <v>89.92367999999999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>
        <v>2</v>
      </c>
      <c r="L40" s="100">
        <f>+Costos!G51</f>
        <v>380.00759999999991</v>
      </c>
      <c r="M40" s="101">
        <f t="shared" si="5"/>
        <v>760.01519999999982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>
        <v>1</v>
      </c>
      <c r="AG40" s="100">
        <f>+Costos!G51</f>
        <v>380.00759999999991</v>
      </c>
      <c r="AH40" s="101">
        <f t="shared" si="12"/>
        <v>380.00759999999991</v>
      </c>
      <c r="AI40" s="98">
        <v>1</v>
      </c>
      <c r="AJ40" s="100">
        <f>+Costos!G51</f>
        <v>380.00759999999991</v>
      </c>
      <c r="AK40" s="101">
        <f t="shared" si="13"/>
        <v>380.00759999999991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>
        <v>4</v>
      </c>
      <c r="I41" s="100">
        <f>+Costos!G55</f>
        <v>345.79999999999995</v>
      </c>
      <c r="J41" s="101">
        <f t="shared" si="4"/>
        <v>1383.1999999999998</v>
      </c>
      <c r="K41" s="98">
        <v>4</v>
      </c>
      <c r="L41" s="100">
        <f>+Costos!G55</f>
        <v>345.79999999999995</v>
      </c>
      <c r="M41" s="101">
        <f t="shared" si="5"/>
        <v>1383.1999999999998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>
        <v>9</v>
      </c>
      <c r="U41" s="100">
        <f>+Costos!G55</f>
        <v>345.79999999999995</v>
      </c>
      <c r="V41" s="101">
        <f t="shared" si="8"/>
        <v>3112.2</v>
      </c>
      <c r="W41" s="98">
        <v>2</v>
      </c>
      <c r="X41" s="100">
        <f>+Costos!G55</f>
        <v>345.79999999999995</v>
      </c>
      <c r="Y41" s="101">
        <f t="shared" si="9"/>
        <v>691.59999999999991</v>
      </c>
      <c r="Z41" s="98"/>
      <c r="AA41" s="100">
        <f>+Costos!G55</f>
        <v>345.79999999999995</v>
      </c>
      <c r="AB41" s="101">
        <f t="shared" si="10"/>
        <v>0</v>
      </c>
      <c r="AC41" s="98">
        <v>1</v>
      </c>
      <c r="AD41" s="100">
        <f>+Costos!G55</f>
        <v>345.79999999999995</v>
      </c>
      <c r="AE41" s="101">
        <f t="shared" si="11"/>
        <v>345.79999999999995</v>
      </c>
      <c r="AF41" s="98">
        <v>2</v>
      </c>
      <c r="AG41" s="100">
        <f>+Costos!G55</f>
        <v>345.79999999999995</v>
      </c>
      <c r="AH41" s="101">
        <f t="shared" si="12"/>
        <v>691.59999999999991</v>
      </c>
      <c r="AI41" s="98">
        <v>6</v>
      </c>
      <c r="AJ41" s="100">
        <f>+Costos!G55</f>
        <v>345.79999999999995</v>
      </c>
      <c r="AK41" s="101">
        <f t="shared" si="13"/>
        <v>2074.7999999999997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>
        <v>1</v>
      </c>
      <c r="I42" s="100">
        <f>+Costos!G59</f>
        <v>472.49999999999994</v>
      </c>
      <c r="J42" s="101">
        <f t="shared" si="4"/>
        <v>472.49999999999994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>
        <v>1</v>
      </c>
      <c r="R42" s="100">
        <f>+Costos!G59</f>
        <v>472.49999999999994</v>
      </c>
      <c r="S42" s="101">
        <f t="shared" si="7"/>
        <v>472.49999999999994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>
        <v>1</v>
      </c>
      <c r="AA42" s="100">
        <f>+Costos!G59</f>
        <v>472.49999999999994</v>
      </c>
      <c r="AB42" s="101">
        <f t="shared" si="10"/>
        <v>472.49999999999994</v>
      </c>
      <c r="AC42" s="98"/>
      <c r="AD42" s="100">
        <f>+Costos!G59</f>
        <v>472.49999999999994</v>
      </c>
      <c r="AE42" s="101">
        <f t="shared" si="11"/>
        <v>0</v>
      </c>
      <c r="AF42" s="98">
        <v>1</v>
      </c>
      <c r="AG42" s="100">
        <f>+Costos!G59</f>
        <v>472.49999999999994</v>
      </c>
      <c r="AH42" s="101">
        <f t="shared" si="12"/>
        <v>472.49999999999994</v>
      </c>
      <c r="AI42" s="98">
        <v>3</v>
      </c>
      <c r="AJ42" s="100">
        <f>+Costos!G59</f>
        <v>472.49999999999994</v>
      </c>
      <c r="AK42" s="101">
        <f t="shared" si="13"/>
        <v>1417.4999999999998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>
        <v>1</v>
      </c>
      <c r="AD44" s="100">
        <f>+Costos!G65</f>
        <v>538.29999999999995</v>
      </c>
      <c r="AE44" s="101">
        <f t="shared" si="11"/>
        <v>538.29999999999995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>
        <v>1</v>
      </c>
      <c r="U45" s="100">
        <f>+Costos!G66</f>
        <v>1076.5999999999999</v>
      </c>
      <c r="V45" s="101">
        <f t="shared" si="8"/>
        <v>1076.5999999999999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>
        <v>8</v>
      </c>
      <c r="X46" s="100">
        <f>+Costos!G70</f>
        <v>2707.2878000000001</v>
      </c>
      <c r="Y46" s="101">
        <f t="shared" si="9"/>
        <v>21658.3024</v>
      </c>
      <c r="Z46" s="98"/>
      <c r="AA46" s="100">
        <f>+Costos!G70</f>
        <v>2707.2878000000001</v>
      </c>
      <c r="AB46" s="101">
        <f t="shared" si="10"/>
        <v>0</v>
      </c>
      <c r="AC46" s="98">
        <v>6</v>
      </c>
      <c r="AD46" s="100">
        <f>+Costos!G70</f>
        <v>2707.2878000000001</v>
      </c>
      <c r="AE46" s="101">
        <f t="shared" si="11"/>
        <v>16243.7268</v>
      </c>
      <c r="AF46" s="98">
        <v>6</v>
      </c>
      <c r="AG46" s="100">
        <f>+Costos!G70</f>
        <v>2707.2878000000001</v>
      </c>
      <c r="AH46" s="101">
        <f t="shared" si="12"/>
        <v>16243.7268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>
        <v>5</v>
      </c>
      <c r="I47" s="100">
        <f>+Costos!G78</f>
        <v>1341.5955874999997</v>
      </c>
      <c r="J47" s="101">
        <f t="shared" si="4"/>
        <v>6707.9779374999989</v>
      </c>
      <c r="K47" s="98">
        <v>6</v>
      </c>
      <c r="L47" s="100">
        <f>+Costos!G78</f>
        <v>1341.5955874999997</v>
      </c>
      <c r="M47" s="101">
        <f t="shared" si="5"/>
        <v>8049.573524999998</v>
      </c>
      <c r="N47" s="98">
        <v>6</v>
      </c>
      <c r="O47" s="100">
        <f>+Costos!G78</f>
        <v>1341.5955874999997</v>
      </c>
      <c r="P47" s="101">
        <f t="shared" si="6"/>
        <v>8049.573524999998</v>
      </c>
      <c r="Q47" s="98">
        <v>8</v>
      </c>
      <c r="R47" s="100">
        <f>+Costos!G78</f>
        <v>1341.5955874999997</v>
      </c>
      <c r="S47" s="101">
        <f t="shared" si="7"/>
        <v>10732.764699999998</v>
      </c>
      <c r="T47" s="98">
        <v>9</v>
      </c>
      <c r="U47" s="100">
        <f>+Costos!G78</f>
        <v>1341.5955874999997</v>
      </c>
      <c r="V47" s="101">
        <f t="shared" si="8"/>
        <v>12074.360287499998</v>
      </c>
      <c r="W47" s="98">
        <v>9</v>
      </c>
      <c r="X47" s="100">
        <f>+Costos!G78</f>
        <v>1341.5955874999997</v>
      </c>
      <c r="Y47" s="101">
        <f t="shared" si="9"/>
        <v>12074.360287499998</v>
      </c>
      <c r="Z47" s="98">
        <v>9</v>
      </c>
      <c r="AA47" s="100">
        <f>+Costos!G78</f>
        <v>1341.5955874999997</v>
      </c>
      <c r="AB47" s="101">
        <f t="shared" si="10"/>
        <v>12074.360287499998</v>
      </c>
      <c r="AC47" s="98">
        <v>7</v>
      </c>
      <c r="AD47" s="100">
        <f>+Costos!G78</f>
        <v>1341.5955874999997</v>
      </c>
      <c r="AE47" s="101">
        <f t="shared" si="11"/>
        <v>9391.1691124999979</v>
      </c>
      <c r="AF47" s="98">
        <v>8</v>
      </c>
      <c r="AG47" s="100">
        <f>+Costos!G78</f>
        <v>1341.5955874999997</v>
      </c>
      <c r="AH47" s="101">
        <f t="shared" si="12"/>
        <v>10732.764699999998</v>
      </c>
      <c r="AI47" s="98">
        <v>9</v>
      </c>
      <c r="AJ47" s="100">
        <f>+Costos!G78</f>
        <v>1341.5955874999997</v>
      </c>
      <c r="AK47" s="101">
        <f t="shared" si="13"/>
        <v>12074.360287499998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>
        <v>1</v>
      </c>
      <c r="L48" s="100">
        <f>+Costos!G79</f>
        <v>2683.1911749999995</v>
      </c>
      <c r="M48" s="101">
        <f t="shared" si="5"/>
        <v>2683.1911749999995</v>
      </c>
      <c r="N48" s="98">
        <v>1</v>
      </c>
      <c r="O48" s="100">
        <f>+Costos!G79</f>
        <v>2683.1911749999995</v>
      </c>
      <c r="P48" s="101">
        <f t="shared" si="6"/>
        <v>2683.1911749999995</v>
      </c>
      <c r="Q48" s="98">
        <v>1</v>
      </c>
      <c r="R48" s="100">
        <f>+Costos!G79</f>
        <v>2683.1911749999995</v>
      </c>
      <c r="S48" s="101">
        <f t="shared" si="7"/>
        <v>2683.1911749999995</v>
      </c>
      <c r="T48" s="98">
        <v>18</v>
      </c>
      <c r="U48" s="100">
        <f>+Costos!G79</f>
        <v>2683.1911749999995</v>
      </c>
      <c r="V48" s="101">
        <f t="shared" si="8"/>
        <v>48297.441149999991</v>
      </c>
      <c r="W48" s="98">
        <v>3</v>
      </c>
      <c r="X48" s="100">
        <f>+Costos!G79</f>
        <v>2683.1911749999995</v>
      </c>
      <c r="Y48" s="101">
        <f t="shared" si="9"/>
        <v>8049.573524999998</v>
      </c>
      <c r="Z48" s="98">
        <v>5</v>
      </c>
      <c r="AA48" s="100">
        <f>+Costos!G79</f>
        <v>2683.1911749999995</v>
      </c>
      <c r="AB48" s="101">
        <f t="shared" si="10"/>
        <v>13415.955874999998</v>
      </c>
      <c r="AC48" s="98">
        <v>10</v>
      </c>
      <c r="AD48" s="100">
        <f>+Costos!G79</f>
        <v>2683.1911749999995</v>
      </c>
      <c r="AE48" s="101">
        <f t="shared" si="11"/>
        <v>26831.911749999996</v>
      </c>
      <c r="AF48" s="98">
        <v>12</v>
      </c>
      <c r="AG48" s="100">
        <f>+Costos!G79</f>
        <v>2683.1911749999995</v>
      </c>
      <c r="AH48" s="101">
        <f t="shared" si="12"/>
        <v>32198.294099999992</v>
      </c>
      <c r="AI48" s="98">
        <v>10</v>
      </c>
      <c r="AJ48" s="100">
        <f>+Costos!G79</f>
        <v>2683.1911749999995</v>
      </c>
      <c r="AK48" s="101">
        <f t="shared" si="13"/>
        <v>26831.911749999996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>
        <v>1</v>
      </c>
      <c r="L49" s="100">
        <f>+Costos!G80</f>
        <v>5366.382349999999</v>
      </c>
      <c r="M49" s="101">
        <f t="shared" si="5"/>
        <v>5366.382349999999</v>
      </c>
      <c r="N49" s="98">
        <v>1</v>
      </c>
      <c r="O49" s="100">
        <f>+Costos!G80</f>
        <v>5366.382349999999</v>
      </c>
      <c r="P49" s="101">
        <f t="shared" si="6"/>
        <v>5366.382349999999</v>
      </c>
      <c r="Q49" s="98"/>
      <c r="R49" s="100">
        <f>+Costos!G80</f>
        <v>5366.382349999999</v>
      </c>
      <c r="S49" s="101">
        <f t="shared" si="7"/>
        <v>0</v>
      </c>
      <c r="T49" s="98">
        <v>2</v>
      </c>
      <c r="U49" s="100">
        <f>+Costos!G80</f>
        <v>5366.382349999999</v>
      </c>
      <c r="V49" s="101">
        <f t="shared" si="8"/>
        <v>10732.764699999998</v>
      </c>
      <c r="W49" s="98" t="s">
        <v>444</v>
      </c>
      <c r="X49" s="100">
        <f>+Costos!G80</f>
        <v>5366.382349999999</v>
      </c>
      <c r="Y49" s="101"/>
      <c r="Z49" s="98">
        <v>4</v>
      </c>
      <c r="AA49" s="100">
        <f>+Costos!G80</f>
        <v>5366.382349999999</v>
      </c>
      <c r="AB49" s="101">
        <f t="shared" si="10"/>
        <v>21465.529399999996</v>
      </c>
      <c r="AC49" s="98">
        <v>2</v>
      </c>
      <c r="AD49" s="100">
        <f>+Costos!G80</f>
        <v>5366.382349999999</v>
      </c>
      <c r="AE49" s="101">
        <f t="shared" si="11"/>
        <v>10732.764699999998</v>
      </c>
      <c r="AF49" s="98">
        <v>1</v>
      </c>
      <c r="AG49" s="100">
        <f>+Costos!G80</f>
        <v>5366.382349999999</v>
      </c>
      <c r="AH49" s="101">
        <f t="shared" si="12"/>
        <v>5366.382349999999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>
        <v>13</v>
      </c>
      <c r="C50" s="100">
        <f>+Costos!G87</f>
        <v>752.55882333333329</v>
      </c>
      <c r="D50" s="101">
        <f t="shared" si="2"/>
        <v>9783.2647033333324</v>
      </c>
      <c r="E50" s="98">
        <v>5</v>
      </c>
      <c r="F50" s="100">
        <f>+Costos!G87</f>
        <v>752.55882333333329</v>
      </c>
      <c r="G50" s="101">
        <f t="shared" si="3"/>
        <v>3762.7941166666665</v>
      </c>
      <c r="H50" s="98">
        <v>16</v>
      </c>
      <c r="I50" s="100">
        <f>+Costos!G87</f>
        <v>752.55882333333329</v>
      </c>
      <c r="J50" s="101">
        <f t="shared" si="4"/>
        <v>12040.941173333333</v>
      </c>
      <c r="K50" s="98">
        <v>50</v>
      </c>
      <c r="L50" s="100">
        <f>+Costos!G87</f>
        <v>752.55882333333329</v>
      </c>
      <c r="M50" s="101">
        <f t="shared" si="5"/>
        <v>37627.941166666664</v>
      </c>
      <c r="N50" s="98">
        <v>28</v>
      </c>
      <c r="O50" s="100">
        <f>+Costos!G87</f>
        <v>752.55882333333329</v>
      </c>
      <c r="P50" s="101">
        <f t="shared" si="6"/>
        <v>21071.647053333334</v>
      </c>
      <c r="Q50" s="98">
        <v>1</v>
      </c>
      <c r="R50" s="100">
        <f>+Costos!G87</f>
        <v>752.55882333333329</v>
      </c>
      <c r="S50" s="101">
        <f t="shared" si="7"/>
        <v>752.55882333333329</v>
      </c>
      <c r="T50" s="98">
        <v>38</v>
      </c>
      <c r="U50" s="100">
        <f>+Costos!G87</f>
        <v>752.55882333333329</v>
      </c>
      <c r="V50" s="101">
        <f t="shared" si="8"/>
        <v>28597.235286666666</v>
      </c>
      <c r="W50" s="98">
        <v>5</v>
      </c>
      <c r="X50" s="100">
        <f>+Costos!G87</f>
        <v>752.55882333333329</v>
      </c>
      <c r="Y50" s="101">
        <f>W50*X50</f>
        <v>3762.7941166666665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>
        <v>19</v>
      </c>
      <c r="AG50" s="100">
        <f>+Costos!G87</f>
        <v>752.55882333333329</v>
      </c>
      <c r="AH50" s="101">
        <f t="shared" si="12"/>
        <v>14298.617643333333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>
        <v>8</v>
      </c>
      <c r="I51" s="100">
        <f>+Costos!G97</f>
        <v>801.55882333333329</v>
      </c>
      <c r="J51" s="101">
        <f t="shared" si="4"/>
        <v>6412.4705866666663</v>
      </c>
      <c r="K51" s="98">
        <v>6</v>
      </c>
      <c r="L51" s="100">
        <f>+Costos!G97</f>
        <v>801.55882333333329</v>
      </c>
      <c r="M51" s="101">
        <f t="shared" si="5"/>
        <v>4809.3529399999998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>
        <v>4</v>
      </c>
      <c r="X51" s="100">
        <f>+Costos!G97</f>
        <v>801.55882333333329</v>
      </c>
      <c r="Y51" s="101">
        <f t="shared" si="9"/>
        <v>3206.2352933333332</v>
      </c>
      <c r="Z51" s="98"/>
      <c r="AA51" s="100">
        <f>+Costos!G97</f>
        <v>801.55882333333329</v>
      </c>
      <c r="AB51" s="101">
        <f t="shared" si="10"/>
        <v>0</v>
      </c>
      <c r="AC51" s="98">
        <v>5</v>
      </c>
      <c r="AD51" s="100">
        <f>+Costos!G97</f>
        <v>801.55882333333329</v>
      </c>
      <c r="AE51" s="101">
        <f t="shared" si="11"/>
        <v>4007.7941166666665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>
        <v>2</v>
      </c>
      <c r="F52" s="100">
        <f>+Costos!G108</f>
        <v>935.51217666666662</v>
      </c>
      <c r="G52" s="101">
        <f t="shared" si="3"/>
        <v>1871.0243533333332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>
        <v>1</v>
      </c>
      <c r="X52" s="100">
        <f>+Costos!G108</f>
        <v>935.51217666666662</v>
      </c>
      <c r="Y52" s="101">
        <f t="shared" si="9"/>
        <v>935.51217666666662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>
        <v>1</v>
      </c>
      <c r="C53" s="100">
        <f>+Costos!G119</f>
        <v>303.67823499999997</v>
      </c>
      <c r="D53" s="101">
        <f t="shared" si="2"/>
        <v>303.67823499999997</v>
      </c>
      <c r="E53" s="98">
        <v>3</v>
      </c>
      <c r="F53" s="100">
        <f>+Costos!G119</f>
        <v>303.67823499999997</v>
      </c>
      <c r="G53" s="101">
        <f t="shared" si="3"/>
        <v>911.03470499999992</v>
      </c>
      <c r="H53" s="98">
        <v>7</v>
      </c>
      <c r="I53" s="100">
        <f>+Costos!G119</f>
        <v>303.67823499999997</v>
      </c>
      <c r="J53" s="101">
        <f t="shared" si="4"/>
        <v>2125.7476449999999</v>
      </c>
      <c r="K53" s="98">
        <v>8</v>
      </c>
      <c r="L53" s="100">
        <f>+Costos!G119</f>
        <v>303.67823499999997</v>
      </c>
      <c r="M53" s="101">
        <f t="shared" si="5"/>
        <v>2429.4258799999998</v>
      </c>
      <c r="N53" s="98">
        <v>3</v>
      </c>
      <c r="O53" s="100">
        <f>+Costos!G119</f>
        <v>303.67823499999997</v>
      </c>
      <c r="P53" s="101">
        <f t="shared" si="6"/>
        <v>911.03470499999992</v>
      </c>
      <c r="Q53" s="98">
        <v>7</v>
      </c>
      <c r="R53" s="100">
        <f>+Costos!G119</f>
        <v>303.67823499999997</v>
      </c>
      <c r="S53" s="101">
        <f t="shared" si="7"/>
        <v>2125.7476449999999</v>
      </c>
      <c r="T53" s="98">
        <v>21</v>
      </c>
      <c r="U53" s="100">
        <f>+Costos!G119</f>
        <v>303.67823499999997</v>
      </c>
      <c r="V53" s="101">
        <f t="shared" si="8"/>
        <v>6377.2429349999993</v>
      </c>
      <c r="W53" s="98">
        <v>8</v>
      </c>
      <c r="X53" s="100">
        <f>+Costos!G119</f>
        <v>303.67823499999997</v>
      </c>
      <c r="Y53" s="101">
        <f t="shared" si="9"/>
        <v>2429.4258799999998</v>
      </c>
      <c r="Z53" s="98">
        <v>13</v>
      </c>
      <c r="AA53" s="100">
        <f>+Costos!G119</f>
        <v>303.67823499999997</v>
      </c>
      <c r="AB53" s="101">
        <f t="shared" si="10"/>
        <v>3947.8170549999995</v>
      </c>
      <c r="AC53" s="98">
        <v>15</v>
      </c>
      <c r="AD53" s="100">
        <f>+Costos!G119</f>
        <v>303.67823499999997</v>
      </c>
      <c r="AE53" s="101">
        <f t="shared" si="11"/>
        <v>4555.1735249999992</v>
      </c>
      <c r="AF53" s="98">
        <v>10</v>
      </c>
      <c r="AG53" s="100">
        <f>+Costos!G119</f>
        <v>303.67823499999997</v>
      </c>
      <c r="AH53" s="101">
        <f t="shared" si="12"/>
        <v>3036.7823499999995</v>
      </c>
      <c r="AI53" s="98">
        <v>11</v>
      </c>
      <c r="AJ53" s="100">
        <f>+Costos!G119</f>
        <v>303.67823499999997</v>
      </c>
      <c r="AK53" s="101">
        <f t="shared" si="13"/>
        <v>3340.4605849999998</v>
      </c>
    </row>
    <row r="54" spans="1:37" ht="15.75">
      <c r="A54" s="9" t="s">
        <v>29</v>
      </c>
      <c r="B54" s="98">
        <v>3</v>
      </c>
      <c r="C54" s="100">
        <f>+Costos!G120</f>
        <v>607.35646999999994</v>
      </c>
      <c r="D54" s="101">
        <f t="shared" si="2"/>
        <v>1822.0694099999998</v>
      </c>
      <c r="E54" s="98">
        <v>1</v>
      </c>
      <c r="F54" s="100">
        <f>+Costos!G120</f>
        <v>607.35646999999994</v>
      </c>
      <c r="G54" s="101">
        <f t="shared" si="3"/>
        <v>607.35646999999994</v>
      </c>
      <c r="H54" s="98"/>
      <c r="I54" s="100">
        <f>+Costos!G120</f>
        <v>607.35646999999994</v>
      </c>
      <c r="J54" s="101">
        <f t="shared" si="4"/>
        <v>0</v>
      </c>
      <c r="K54" s="98">
        <v>4</v>
      </c>
      <c r="L54" s="100">
        <f>+Costos!G120</f>
        <v>607.35646999999994</v>
      </c>
      <c r="M54" s="101">
        <f t="shared" si="5"/>
        <v>2429.4258799999998</v>
      </c>
      <c r="N54" s="98">
        <v>2</v>
      </c>
      <c r="O54" s="100">
        <f>+Costos!G120</f>
        <v>607.35646999999994</v>
      </c>
      <c r="P54" s="101">
        <f t="shared" si="6"/>
        <v>1214.7129399999999</v>
      </c>
      <c r="Q54" s="98">
        <v>8</v>
      </c>
      <c r="R54" s="100">
        <f>+Costos!G120</f>
        <v>607.35646999999994</v>
      </c>
      <c r="S54" s="101">
        <f t="shared" si="7"/>
        <v>4858.8517599999996</v>
      </c>
      <c r="T54" s="98">
        <v>9</v>
      </c>
      <c r="U54" s="100">
        <f>+Costos!G120</f>
        <v>607.35646999999994</v>
      </c>
      <c r="V54" s="101">
        <f t="shared" si="8"/>
        <v>5466.2082299999993</v>
      </c>
      <c r="W54" s="98">
        <v>1</v>
      </c>
      <c r="X54" s="100">
        <f>+Costos!G120</f>
        <v>607.35646999999994</v>
      </c>
      <c r="Y54" s="101">
        <f t="shared" si="9"/>
        <v>607.35646999999994</v>
      </c>
      <c r="Z54" s="98"/>
      <c r="AA54" s="100">
        <f>+Costos!G120</f>
        <v>607.35646999999994</v>
      </c>
      <c r="AB54" s="101">
        <f t="shared" si="10"/>
        <v>0</v>
      </c>
      <c r="AC54" s="98">
        <v>2</v>
      </c>
      <c r="AD54" s="100">
        <f>+Costos!G120</f>
        <v>607.35646999999994</v>
      </c>
      <c r="AE54" s="101">
        <f t="shared" si="11"/>
        <v>1214.7129399999999</v>
      </c>
      <c r="AF54" s="98"/>
      <c r="AG54" s="100">
        <f>+Costos!G120</f>
        <v>607.35646999999994</v>
      </c>
      <c r="AH54" s="101">
        <f t="shared" si="12"/>
        <v>0</v>
      </c>
      <c r="AI54" s="98">
        <v>11</v>
      </c>
      <c r="AJ54" s="100">
        <f>+Costos!G120</f>
        <v>607.35646999999994</v>
      </c>
      <c r="AK54" s="101">
        <f t="shared" si="13"/>
        <v>6680.9211699999996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>
        <v>3</v>
      </c>
      <c r="AG55" s="100">
        <f>+Costos!G122</f>
        <v>3036.7823499999995</v>
      </c>
      <c r="AH55" s="101">
        <f t="shared" si="12"/>
        <v>9110.3470499999985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>
        <v>1</v>
      </c>
      <c r="AJ56" s="100">
        <f>+Costos!G127</f>
        <v>5928.2688429999998</v>
      </c>
      <c r="AK56" s="101">
        <f t="shared" si="13"/>
        <v>5928.2688429999998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>
        <v>1</v>
      </c>
      <c r="U58" s="100">
        <f>+Costos!G141</f>
        <v>949.50909375000003</v>
      </c>
      <c r="V58" s="101">
        <f t="shared" si="8"/>
        <v>949.50909375000003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>
        <v>1</v>
      </c>
      <c r="AJ58" s="100">
        <f>+Costos!G141</f>
        <v>949.50909375000003</v>
      </c>
      <c r="AK58" s="101">
        <f t="shared" si="13"/>
        <v>949.50909375000003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>
        <v>1</v>
      </c>
      <c r="AJ60" s="100">
        <f>+Costos!G149</f>
        <v>17702.546131199997</v>
      </c>
      <c r="AK60" s="101">
        <f t="shared" si="13"/>
        <v>17702.546131199997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>
        <v>1</v>
      </c>
      <c r="AJ61" s="100">
        <f>+Costos!G156</f>
        <v>9269.4</v>
      </c>
      <c r="AK61" s="101">
        <f t="shared" si="13"/>
        <v>9269.4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>
        <v>1</v>
      </c>
      <c r="AJ67" s="100">
        <f>+Costos!G186</f>
        <v>20375.066809999997</v>
      </c>
      <c r="AK67" s="101">
        <f t="shared" si="13"/>
        <v>20375.066809999997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>
        <v>1</v>
      </c>
      <c r="AJ68" s="100">
        <f>+Costos!G193</f>
        <v>2063.6541099999999</v>
      </c>
      <c r="AK68" s="101">
        <f t="shared" si="13"/>
        <v>2063.6541099999999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11909.012348333332</v>
      </c>
      <c r="E73" s="92"/>
      <c r="F73" s="93"/>
      <c r="G73" s="99">
        <f>SUM(G35:G72)</f>
        <v>7152.2096449999999</v>
      </c>
      <c r="H73" s="92"/>
      <c r="I73" s="93"/>
      <c r="J73" s="99">
        <f>SUM(J35:J72)</f>
        <v>29163.837342499995</v>
      </c>
      <c r="K73" s="92"/>
      <c r="L73" s="93"/>
      <c r="M73" s="99">
        <f>SUM(M35:M72)</f>
        <v>67241.608116666655</v>
      </c>
      <c r="N73" s="92"/>
      <c r="O73" s="93"/>
      <c r="P73" s="99">
        <f>SUM(P35:P72)</f>
        <v>39296.541748333329</v>
      </c>
      <c r="Q73" s="92"/>
      <c r="R73" s="93"/>
      <c r="S73" s="99">
        <f>SUM(S35:S72)</f>
        <v>21657.114103333333</v>
      </c>
      <c r="T73" s="92"/>
      <c r="U73" s="93"/>
      <c r="V73" s="99">
        <f>SUM(V35:V72)</f>
        <v>116808.56168291665</v>
      </c>
      <c r="W73" s="92"/>
      <c r="X73" s="93"/>
      <c r="Y73" s="99">
        <f>SUM(Y35:Y72)</f>
        <v>53488.660149166659</v>
      </c>
      <c r="Z73" s="92"/>
      <c r="AA73" s="93"/>
      <c r="AB73" s="99">
        <f>SUM(AB35:AB72)</f>
        <v>51460.162617499991</v>
      </c>
      <c r="AC73" s="92"/>
      <c r="AD73" s="93"/>
      <c r="AE73" s="99">
        <f>SUM(AE35:AE72)</f>
        <v>73923.352944166661</v>
      </c>
      <c r="AF73" s="92"/>
      <c r="AG73" s="93"/>
      <c r="AH73" s="99">
        <f>SUM(AH35:AH72)</f>
        <v>92623.522593333313</v>
      </c>
      <c r="AI73" s="92"/>
      <c r="AJ73" s="93"/>
      <c r="AK73" s="99">
        <f>SUM(AK35:AK72)</f>
        <v>109393.83006044998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>
        <v>2</v>
      </c>
      <c r="R79" s="102">
        <f>+Costos!K16</f>
        <v>4053.8160000000003</v>
      </c>
      <c r="S79" s="104">
        <f>Q79*R79</f>
        <v>8107.6320000000005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>
        <v>2</v>
      </c>
      <c r="AD79" s="102">
        <f>+Costos!K16</f>
        <v>4053.8160000000003</v>
      </c>
      <c r="AE79" s="104">
        <f>AC79*AD79</f>
        <v>8107.6320000000005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8107.6320000000005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8107.6320000000005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>
        <v>5</v>
      </c>
      <c r="I89" s="102">
        <f>+Costos!K9</f>
        <v>570</v>
      </c>
      <c r="J89" s="104">
        <f>H89*I89</f>
        <v>2850</v>
      </c>
      <c r="K89" s="103">
        <v>9</v>
      </c>
      <c r="L89" s="102">
        <f>+Costos!K9</f>
        <v>570</v>
      </c>
      <c r="M89" s="104">
        <f>K89*L89</f>
        <v>5130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>
        <v>4</v>
      </c>
      <c r="U89" s="102">
        <f>+Costos!K9</f>
        <v>570</v>
      </c>
      <c r="V89" s="104">
        <f>T89*U89</f>
        <v>2280</v>
      </c>
      <c r="W89" s="103"/>
      <c r="X89" s="102">
        <f>+Costos!K9</f>
        <v>570</v>
      </c>
      <c r="Y89" s="104">
        <f>W89*X89</f>
        <v>0</v>
      </c>
      <c r="Z89" s="103">
        <v>4</v>
      </c>
      <c r="AA89" s="102">
        <f>+Costos!K9</f>
        <v>570</v>
      </c>
      <c r="AB89" s="104">
        <f>Z89*AA89</f>
        <v>2280</v>
      </c>
      <c r="AC89" s="103"/>
      <c r="AD89" s="102">
        <f>+Costos!K9</f>
        <v>570</v>
      </c>
      <c r="AE89" s="104">
        <f>AC89*AD89</f>
        <v>0</v>
      </c>
      <c r="AF89" s="103">
        <v>1</v>
      </c>
      <c r="AG89" s="102">
        <f>+Costos!K9</f>
        <v>570</v>
      </c>
      <c r="AH89" s="104">
        <f>AF89*AG89</f>
        <v>570</v>
      </c>
      <c r="AI89" s="103">
        <v>2</v>
      </c>
      <c r="AJ89" s="102">
        <f>+Costos!K9</f>
        <v>570</v>
      </c>
      <c r="AK89" s="104">
        <f>AI89*AJ89</f>
        <v>1140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>
        <v>3</v>
      </c>
      <c r="I90" s="102">
        <f>+Costos!K10</f>
        <v>1400</v>
      </c>
      <c r="J90" s="104">
        <f>H90*I90</f>
        <v>4200</v>
      </c>
      <c r="K90" s="103">
        <v>1</v>
      </c>
      <c r="L90" s="102">
        <f>+Costos!K10</f>
        <v>1400</v>
      </c>
      <c r="M90" s="104">
        <f>K90*L90</f>
        <v>1400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>
        <v>5</v>
      </c>
      <c r="U90" s="102">
        <f>+Costos!K10</f>
        <v>1400</v>
      </c>
      <c r="V90" s="104">
        <f>T90*U90</f>
        <v>7000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>
        <v>1</v>
      </c>
      <c r="U91" s="102">
        <f>+Costos!K11</f>
        <v>2400</v>
      </c>
      <c r="V91" s="104">
        <f>T91*U91</f>
        <v>2400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>
        <v>6</v>
      </c>
      <c r="AA92" s="102">
        <f>+Costos!K12</f>
        <v>6000</v>
      </c>
      <c r="AB92" s="104">
        <f>Z92*AA92</f>
        <v>36000</v>
      </c>
      <c r="AC92" s="105">
        <v>6</v>
      </c>
      <c r="AD92" s="102">
        <f>+Costos!K12</f>
        <v>6000</v>
      </c>
      <c r="AE92" s="104">
        <f>AC92*AD92</f>
        <v>36000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7050</v>
      </c>
      <c r="K93" s="92"/>
      <c r="L93" s="93"/>
      <c r="M93" s="99">
        <f>SUM(M89:M92)</f>
        <v>6530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11680</v>
      </c>
      <c r="W93" s="92"/>
      <c r="X93" s="93"/>
      <c r="Y93" s="99">
        <f>SUM(Y89:Y92)</f>
        <v>0</v>
      </c>
      <c r="Z93" s="92"/>
      <c r="AA93" s="93"/>
      <c r="AB93" s="99">
        <f>SUM(AB89:AB92)</f>
        <v>38280</v>
      </c>
      <c r="AC93" s="92"/>
      <c r="AD93" s="93"/>
      <c r="AE93" s="99">
        <f>SUM(AE89:AE92)</f>
        <v>36000</v>
      </c>
      <c r="AF93" s="92"/>
      <c r="AG93" s="93"/>
      <c r="AH93" s="99">
        <f>SUM(AH89:AH92)</f>
        <v>570</v>
      </c>
      <c r="AI93" s="92"/>
      <c r="AJ93" s="93"/>
      <c r="AK93" s="99">
        <f>SUM(AK89:AK92)</f>
        <v>1140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B1" activePane="topRight" state="frozen"/>
      <selection pane="topRight" activeCell="T12" sqref="T12"/>
    </sheetView>
  </sheetViews>
  <sheetFormatPr baseColWidth="10" defaultRowHeight="15"/>
  <cols>
    <col min="1" max="1" width="34.140625" customWidth="1"/>
    <col min="2" max="2" width="11.7109375" customWidth="1"/>
    <col min="5" max="5" width="13.7109375" bestFit="1" customWidth="1"/>
    <col min="13" max="13" width="15.28515625" bestFit="1" customWidth="1"/>
    <col min="14" max="14" width="12.7109375" bestFit="1" customWidth="1"/>
    <col min="15" max="15" width="15.28515625" bestFit="1" customWidth="1"/>
    <col min="28" max="29" width="12.7109375" bestFit="1" customWidth="1"/>
    <col min="31" max="31" width="12.7109375" bestFit="1" customWidth="1"/>
  </cols>
  <sheetData>
    <row r="1" spans="1:15" ht="33.75">
      <c r="A1" s="79" t="s">
        <v>313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395</v>
      </c>
      <c r="B6" s="19" t="s">
        <v>317</v>
      </c>
      <c r="C6" s="215"/>
      <c r="D6" s="215"/>
      <c r="E6" s="215">
        <v>65205</v>
      </c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65205</v>
      </c>
    </row>
    <row r="7" spans="1:15">
      <c r="A7" s="4" t="s">
        <v>400</v>
      </c>
      <c r="B7" s="4" t="s">
        <v>401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>
        <v>124732.84</v>
      </c>
      <c r="N7" s="216"/>
      <c r="O7" s="66">
        <f t="shared" si="0"/>
        <v>124732.84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65205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124732.84</v>
      </c>
      <c r="N17" s="65">
        <f t="shared" si="1"/>
        <v>0</v>
      </c>
      <c r="O17" s="65">
        <f t="shared" si="1"/>
        <v>189937.84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>
        <v>3</v>
      </c>
      <c r="M25" s="90">
        <f>+Costos!K20</f>
        <v>22.190999999999999</v>
      </c>
      <c r="N25" s="91">
        <f>B25*L25*M25</f>
        <v>3994.3799999999997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>
        <v>2</v>
      </c>
      <c r="V25" s="90">
        <f>+Costos!K20</f>
        <v>22.190999999999999</v>
      </c>
      <c r="W25" s="91">
        <f>B25*U25*V25</f>
        <v>2662.92</v>
      </c>
      <c r="X25" s="83"/>
      <c r="Y25" s="90">
        <f>+Costos!K20</f>
        <v>22.190999999999999</v>
      </c>
      <c r="Z25" s="91">
        <f>B25*X25*Y25</f>
        <v>0</v>
      </c>
      <c r="AA25" s="82">
        <v>3</v>
      </c>
      <c r="AB25" s="90">
        <f>+Costos!K20</f>
        <v>22.190999999999999</v>
      </c>
      <c r="AC25" s="91">
        <f>B25*AA25*AB25</f>
        <v>3994.3799999999997</v>
      </c>
      <c r="AD25" s="82">
        <v>2</v>
      </c>
      <c r="AE25" s="90">
        <f>+Costos!K20</f>
        <v>22.190999999999999</v>
      </c>
      <c r="AF25" s="91">
        <f>B25*AD25*AE25</f>
        <v>2662.92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>
        <v>3</v>
      </c>
      <c r="M26" s="90">
        <f>+Costos!K21</f>
        <v>11.549200000000001</v>
      </c>
      <c r="N26" s="91">
        <f>B26*L26*M26</f>
        <v>3326.1696000000002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>
        <v>2</v>
      </c>
      <c r="V26" s="90">
        <f>+Costos!K21</f>
        <v>11.549200000000001</v>
      </c>
      <c r="W26" s="91">
        <f>B26*U26*V26</f>
        <v>2217.4464000000003</v>
      </c>
      <c r="X26" s="83"/>
      <c r="Y26" s="90">
        <f>+Costos!K21</f>
        <v>11.549200000000001</v>
      </c>
      <c r="Z26" s="91">
        <f>B26*X26*Y26</f>
        <v>0</v>
      </c>
      <c r="AA26" s="83">
        <v>3</v>
      </c>
      <c r="AB26" s="90">
        <f>+Costos!K21</f>
        <v>11.549200000000001</v>
      </c>
      <c r="AC26" s="91">
        <f>B26*AA26*AB26</f>
        <v>3326.1696000000002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>
        <v>3</v>
      </c>
      <c r="M27" s="90">
        <f>+Costos!K22</f>
        <v>13.337999999999999</v>
      </c>
      <c r="N27" s="91">
        <f>B27*L27*M27</f>
        <v>3841.3439999999996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>
        <v>3</v>
      </c>
      <c r="AB27" s="90">
        <f>+Costos!K22</f>
        <v>13.337999999999999</v>
      </c>
      <c r="AC27" s="91">
        <f>B27*AA27*AB27</f>
        <v>3841.3439999999996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11161.893599999999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4880.3664000000008</v>
      </c>
      <c r="X28" s="268"/>
      <c r="Y28" s="94"/>
      <c r="Z28" s="99">
        <f>SUM(Z25:Z27)</f>
        <v>0</v>
      </c>
      <c r="AA28" s="268"/>
      <c r="AB28" s="94"/>
      <c r="AC28" s="99">
        <f>SUM(AC25:AC27)</f>
        <v>11161.893599999999</v>
      </c>
      <c r="AD28" s="268"/>
      <c r="AE28" s="94"/>
      <c r="AF28" s="99">
        <f>SUM(AF25:AF27)</f>
        <v>2662.92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>
        <v>1</v>
      </c>
      <c r="O35" s="100">
        <f>+Costos!G39</f>
        <v>1619.1</v>
      </c>
      <c r="P35" s="101">
        <f>N35*O35</f>
        <v>1619.1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>
        <v>1</v>
      </c>
      <c r="X35" s="100">
        <f>+Costos!G39</f>
        <v>1619.1</v>
      </c>
      <c r="Y35" s="101">
        <f>W35*X35</f>
        <v>1619.1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2</v>
      </c>
      <c r="I36" s="100">
        <f>+Costos!G215</f>
        <v>10.5</v>
      </c>
      <c r="J36" s="101">
        <f>I36*H36</f>
        <v>21</v>
      </c>
      <c r="K36" s="98"/>
      <c r="L36" s="100"/>
      <c r="M36" s="101"/>
      <c r="N36" s="98"/>
      <c r="O36" s="100"/>
      <c r="P36" s="101"/>
      <c r="Q36" s="98"/>
      <c r="R36" s="100"/>
      <c r="S36" s="101"/>
      <c r="T36" s="98">
        <v>1</v>
      </c>
      <c r="U36" s="100">
        <v>10.5</v>
      </c>
      <c r="V36" s="101">
        <f>T36*U36</f>
        <v>10.5</v>
      </c>
      <c r="W36" s="98">
        <v>1</v>
      </c>
      <c r="X36" s="100">
        <v>10.5</v>
      </c>
      <c r="Y36" s="101">
        <f>W36*X36</f>
        <v>10.5</v>
      </c>
      <c r="Z36" s="98">
        <v>1</v>
      </c>
      <c r="AA36" s="100">
        <v>10.5</v>
      </c>
      <c r="AB36" s="101">
        <f>Z36*AA36</f>
        <v>10.5</v>
      </c>
      <c r="AC36" s="98"/>
      <c r="AD36" s="100">
        <v>10.5</v>
      </c>
      <c r="AE36" s="101"/>
      <c r="AF36" s="98"/>
      <c r="AG36" s="100">
        <v>10.5</v>
      </c>
      <c r="AH36" s="101"/>
      <c r="AI36" s="98"/>
      <c r="AJ36" s="100">
        <v>10.5</v>
      </c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>
        <v>21</v>
      </c>
      <c r="AE37" s="101"/>
      <c r="AF37" s="98"/>
      <c r="AG37" s="100">
        <v>21</v>
      </c>
      <c r="AH37" s="101"/>
      <c r="AI37" s="98"/>
      <c r="AJ37" s="100">
        <v>21</v>
      </c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>
        <v>2</v>
      </c>
      <c r="L38" s="100">
        <f>+Costos!G40</f>
        <v>20</v>
      </c>
      <c r="M38" s="101">
        <f t="shared" ref="M38:M72" si="5">K38*L38</f>
        <v>40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>
        <v>1</v>
      </c>
      <c r="AA38" s="100">
        <f>+Costos!G40</f>
        <v>20</v>
      </c>
      <c r="AB38" s="101">
        <f t="shared" ref="AB38:AB72" si="10">Z38*AA38</f>
        <v>20</v>
      </c>
      <c r="AC38" s="98">
        <v>1</v>
      </c>
      <c r="AD38" s="100">
        <f>+Costos!G40</f>
        <v>20</v>
      </c>
      <c r="AE38" s="101">
        <f t="shared" ref="AE38:AE72" si="11">AC38*AD38</f>
        <v>20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>
        <v>1</v>
      </c>
      <c r="AD46" s="100">
        <f>+Costos!G70</f>
        <v>2707.2878000000001</v>
      </c>
      <c r="AE46" s="101">
        <f t="shared" si="11"/>
        <v>2707.2878000000001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>
        <v>4</v>
      </c>
      <c r="O51" s="100">
        <f>+Costos!G97</f>
        <v>801.55882333333329</v>
      </c>
      <c r="P51" s="101">
        <f t="shared" si="6"/>
        <v>3206.2352933333332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>
        <v>4</v>
      </c>
      <c r="X51" s="100">
        <f>+Costos!G97</f>
        <v>801.55882333333329</v>
      </c>
      <c r="Y51" s="101">
        <f t="shared" si="9"/>
        <v>3206.2352933333332</v>
      </c>
      <c r="Z51" s="98">
        <v>6</v>
      </c>
      <c r="AA51" s="100">
        <f>+Costos!G97</f>
        <v>801.55882333333329</v>
      </c>
      <c r="AB51" s="101">
        <f t="shared" si="10"/>
        <v>4809.3529399999998</v>
      </c>
      <c r="AC51" s="98">
        <v>5</v>
      </c>
      <c r="AD51" s="100">
        <f>+Costos!G97</f>
        <v>801.55882333333329</v>
      </c>
      <c r="AE51" s="101">
        <f t="shared" si="11"/>
        <v>4007.7941166666665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>
        <v>2</v>
      </c>
      <c r="AD52" s="100">
        <f>+Costos!G108</f>
        <v>935.51217666666662</v>
      </c>
      <c r="AE52" s="101">
        <f t="shared" si="11"/>
        <v>1871.0243533333332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/>
      <c r="I53" s="100">
        <f>+Costos!G119</f>
        <v>303.67823499999997</v>
      </c>
      <c r="J53" s="101">
        <f t="shared" si="4"/>
        <v>0</v>
      </c>
      <c r="K53" s="98"/>
      <c r="L53" s="100">
        <f>+Costos!G119</f>
        <v>303.67823499999997</v>
      </c>
      <c r="M53" s="101">
        <f t="shared" si="5"/>
        <v>0</v>
      </c>
      <c r="N53" s="98">
        <v>1</v>
      </c>
      <c r="O53" s="100">
        <f>+Costos!G119</f>
        <v>303.67823499999997</v>
      </c>
      <c r="P53" s="101">
        <f t="shared" si="6"/>
        <v>303.67823499999997</v>
      </c>
      <c r="Q53" s="98"/>
      <c r="R53" s="100">
        <f>+Costos!G119</f>
        <v>303.67823499999997</v>
      </c>
      <c r="S53" s="101">
        <f t="shared" si="7"/>
        <v>0</v>
      </c>
      <c r="T53" s="98"/>
      <c r="U53" s="100">
        <f>+Costos!G119</f>
        <v>303.67823499999997</v>
      </c>
      <c r="V53" s="101">
        <f t="shared" si="8"/>
        <v>0</v>
      </c>
      <c r="W53" s="98">
        <v>1</v>
      </c>
      <c r="X53" s="100">
        <f>+Costos!G119</f>
        <v>303.67823499999997</v>
      </c>
      <c r="Y53" s="101">
        <f t="shared" si="9"/>
        <v>303.67823499999997</v>
      </c>
      <c r="Z53" s="98">
        <v>1</v>
      </c>
      <c r="AA53" s="100">
        <f>+Costos!G119</f>
        <v>303.67823499999997</v>
      </c>
      <c r="AB53" s="101">
        <f t="shared" si="10"/>
        <v>303.67823499999997</v>
      </c>
      <c r="AC53" s="98">
        <v>1</v>
      </c>
      <c r="AD53" s="100">
        <f>+Costos!G119</f>
        <v>303.67823499999997</v>
      </c>
      <c r="AE53" s="101">
        <f t="shared" si="11"/>
        <v>303.67823499999997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>
        <v>2</v>
      </c>
      <c r="X54" s="100">
        <f>+Costos!G120</f>
        <v>607.35646999999994</v>
      </c>
      <c r="Y54" s="101">
        <f t="shared" si="9"/>
        <v>1214.7129399999999</v>
      </c>
      <c r="Z54" s="98"/>
      <c r="AA54" s="100">
        <f>+Costos!G120</f>
        <v>607.35646999999994</v>
      </c>
      <c r="AB54" s="101">
        <f t="shared" si="10"/>
        <v>0</v>
      </c>
      <c r="AC54" s="98">
        <v>1</v>
      </c>
      <c r="AD54" s="100">
        <f>+Costos!G120</f>
        <v>607.35646999999994</v>
      </c>
      <c r="AE54" s="101">
        <f t="shared" si="11"/>
        <v>607.35646999999994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>
        <v>1</v>
      </c>
      <c r="L56" s="100">
        <f>+Costos!G127</f>
        <v>5928.2688429999998</v>
      </c>
      <c r="M56" s="101">
        <f t="shared" si="5"/>
        <v>5928.2688429999998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>
        <v>1</v>
      </c>
      <c r="L57" s="100">
        <f>+Costos!G136</f>
        <v>158.13566299999999</v>
      </c>
      <c r="M57" s="101">
        <f t="shared" si="5"/>
        <v>158.13566299999999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>
        <v>1</v>
      </c>
      <c r="F58" s="100">
        <f>+Costos!G141</f>
        <v>949.50909375000003</v>
      </c>
      <c r="G58" s="101">
        <f t="shared" si="3"/>
        <v>949.50909375000003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>
        <v>1</v>
      </c>
      <c r="O60" s="100">
        <f>+Costos!G149</f>
        <v>17702.546131199997</v>
      </c>
      <c r="P60" s="101">
        <f t="shared" si="6"/>
        <v>17702.546131199997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>
        <v>1</v>
      </c>
      <c r="L61" s="100">
        <f>+Costos!G156</f>
        <v>9269.4</v>
      </c>
      <c r="M61" s="101">
        <f t="shared" si="5"/>
        <v>9269.4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>
        <v>1</v>
      </c>
      <c r="L65" s="100">
        <f>+Costos!G171</f>
        <v>16152.671080000002</v>
      </c>
      <c r="M65" s="101">
        <f t="shared" si="5"/>
        <v>16152.671080000002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>
        <v>1</v>
      </c>
      <c r="AA65" s="100">
        <f>+Costos!G171</f>
        <v>16152.671080000002</v>
      </c>
      <c r="AB65" s="101">
        <f t="shared" si="10"/>
        <v>16152.671080000002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>
        <v>1</v>
      </c>
      <c r="L67" s="100">
        <f>+Costos!G186</f>
        <v>20375.066809999997</v>
      </c>
      <c r="M67" s="101">
        <f t="shared" si="5"/>
        <v>20375.066809999997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>
        <v>1</v>
      </c>
      <c r="L68" s="100">
        <f>+Costos!G193</f>
        <v>2063.6541099999999</v>
      </c>
      <c r="M68" s="101">
        <f t="shared" si="5"/>
        <v>2063.6541099999999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949.50909375000003</v>
      </c>
      <c r="H73" s="92"/>
      <c r="I73" s="93"/>
      <c r="J73" s="99">
        <f>SUM(J35:J72)</f>
        <v>21</v>
      </c>
      <c r="K73" s="92"/>
      <c r="L73" s="93"/>
      <c r="M73" s="99">
        <f>SUM(M35:M72)</f>
        <v>53987.196506</v>
      </c>
      <c r="N73" s="92"/>
      <c r="O73" s="93"/>
      <c r="P73" s="99">
        <f>SUM(P35:P72)</f>
        <v>22831.55965953333</v>
      </c>
      <c r="Q73" s="92"/>
      <c r="R73" s="93"/>
      <c r="S73" s="99">
        <f>SUM(S35:S72)</f>
        <v>0</v>
      </c>
      <c r="T73" s="92"/>
      <c r="U73" s="93"/>
      <c r="V73" s="99">
        <f>SUM(V35:V72)</f>
        <v>10.5</v>
      </c>
      <c r="W73" s="92"/>
      <c r="X73" s="93"/>
      <c r="Y73" s="99">
        <f>SUM(Y35:Y72)</f>
        <v>6354.2264683333342</v>
      </c>
      <c r="Z73" s="92"/>
      <c r="AA73" s="93"/>
      <c r="AB73" s="99">
        <f>SUM(AB35:AB72)</f>
        <v>21296.202255000004</v>
      </c>
      <c r="AC73" s="92"/>
      <c r="AD73" s="93"/>
      <c r="AE73" s="99">
        <f>SUM(AE35:AE72)</f>
        <v>9517.1409750000003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>
        <v>3</v>
      </c>
      <c r="AD79" s="102">
        <f>+Costos!K16</f>
        <v>4053.8160000000003</v>
      </c>
      <c r="AE79" s="104">
        <f>AC79*AD79</f>
        <v>12161.448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>
        <v>2</v>
      </c>
      <c r="L80" s="102">
        <f>+Costos!K17</f>
        <v>11447.800000000001</v>
      </c>
      <c r="M80" s="104">
        <f>K80*L80</f>
        <v>22895.600000000002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22895.600000000002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12161.448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>
        <v>3</v>
      </c>
      <c r="AA89" s="102">
        <f>+Costos!K9</f>
        <v>570</v>
      </c>
      <c r="AB89" s="104">
        <f>Z89*AA89</f>
        <v>1710</v>
      </c>
      <c r="AC89" s="103">
        <v>5</v>
      </c>
      <c r="AD89" s="102">
        <f>+Costos!K9</f>
        <v>570</v>
      </c>
      <c r="AE89" s="104">
        <f>AC89*AD89</f>
        <v>2850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1710</v>
      </c>
      <c r="AC93" s="92"/>
      <c r="AD93" s="93"/>
      <c r="AE93" s="99">
        <f>SUM(AE89:AE92)</f>
        <v>2850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zoomScaleNormal="100" workbookViewId="0">
      <pane xSplit="1" topLeftCell="F1" activePane="topRight" state="frozen"/>
      <selection pane="topRight" activeCell="AI45" sqref="AI45"/>
    </sheetView>
  </sheetViews>
  <sheetFormatPr baseColWidth="10" defaultRowHeight="15"/>
  <cols>
    <col min="1" max="1" width="34.140625" customWidth="1"/>
    <col min="2" max="2" width="11.7109375" customWidth="1"/>
    <col min="4" max="5" width="15.28515625" bestFit="1" customWidth="1"/>
    <col min="7" max="7" width="15.28515625" bestFit="1" customWidth="1"/>
    <col min="8" max="8" width="13.7109375" bestFit="1" customWidth="1"/>
    <col min="9" max="9" width="14.5703125" bestFit="1" customWidth="1"/>
    <col min="10" max="10" width="15.28515625" bestFit="1" customWidth="1"/>
    <col min="11" max="11" width="13.7109375" bestFit="1" customWidth="1"/>
    <col min="13" max="13" width="15.28515625" bestFit="1" customWidth="1"/>
    <col min="14" max="14" width="12.7109375" bestFit="1" customWidth="1"/>
    <col min="15" max="15" width="15.28515625" bestFit="1" customWidth="1"/>
    <col min="16" max="16" width="14.140625" bestFit="1" customWidth="1"/>
    <col min="17" max="17" width="12.7109375" bestFit="1" customWidth="1"/>
    <col min="19" max="20" width="12.7109375" bestFit="1" customWidth="1"/>
    <col min="22" max="23" width="12.7109375" bestFit="1" customWidth="1"/>
    <col min="25" max="25" width="12.7109375" bestFit="1" customWidth="1"/>
    <col min="28" max="29" width="12.7109375" bestFit="1" customWidth="1"/>
    <col min="31" max="32" width="12.7109375" bestFit="1" customWidth="1"/>
    <col min="37" max="37" width="12.7109375" bestFit="1" customWidth="1"/>
  </cols>
  <sheetData>
    <row r="1" spans="1:15" ht="33.75">
      <c r="A1" s="79" t="s">
        <v>314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345</v>
      </c>
      <c r="B6" s="19" t="s">
        <v>191</v>
      </c>
      <c r="C6" s="215"/>
      <c r="D6" s="215">
        <v>262000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262000</v>
      </c>
    </row>
    <row r="7" spans="1:15">
      <c r="A7" s="4" t="s">
        <v>397</v>
      </c>
      <c r="B7" s="4" t="s">
        <v>398</v>
      </c>
      <c r="C7" s="216"/>
      <c r="D7" s="216"/>
      <c r="E7" s="216">
        <v>132072</v>
      </c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132072</v>
      </c>
    </row>
    <row r="8" spans="1:15">
      <c r="A8" s="4" t="s">
        <v>395</v>
      </c>
      <c r="B8" s="4" t="s">
        <v>317</v>
      </c>
      <c r="C8" s="216"/>
      <c r="D8" s="216"/>
      <c r="E8" s="216"/>
      <c r="F8" s="216"/>
      <c r="G8" s="216">
        <v>103384</v>
      </c>
      <c r="H8" s="216"/>
      <c r="I8" s="216"/>
      <c r="J8" s="216"/>
      <c r="K8" s="216"/>
      <c r="L8" s="216"/>
      <c r="M8" s="216"/>
      <c r="N8" s="216"/>
      <c r="O8" s="66">
        <f t="shared" si="0"/>
        <v>103384</v>
      </c>
    </row>
    <row r="9" spans="1:15">
      <c r="A9" s="240" t="s">
        <v>395</v>
      </c>
      <c r="B9" s="4" t="s">
        <v>439</v>
      </c>
      <c r="C9" s="216"/>
      <c r="D9" s="216"/>
      <c r="E9" s="216"/>
      <c r="F9" s="216"/>
      <c r="G9" s="216"/>
      <c r="H9" s="216"/>
      <c r="I9" s="216"/>
      <c r="J9" s="216">
        <v>145691</v>
      </c>
      <c r="K9" s="216"/>
      <c r="L9" s="216"/>
      <c r="M9" s="250"/>
      <c r="N9" s="216"/>
      <c r="O9" s="66">
        <f t="shared" si="0"/>
        <v>145691</v>
      </c>
    </row>
    <row r="10" spans="1:15">
      <c r="A10" s="4" t="s">
        <v>442</v>
      </c>
      <c r="B10" s="4" t="s">
        <v>443</v>
      </c>
      <c r="C10" s="216"/>
      <c r="D10" s="216"/>
      <c r="E10" s="216"/>
      <c r="F10" s="216"/>
      <c r="G10" s="216"/>
      <c r="H10" s="216"/>
      <c r="I10" s="216"/>
      <c r="J10" s="216">
        <v>175000</v>
      </c>
      <c r="K10" s="216"/>
      <c r="L10" s="216"/>
      <c r="M10" s="216"/>
      <c r="N10" s="216"/>
      <c r="O10" s="66">
        <f t="shared" si="0"/>
        <v>175000</v>
      </c>
    </row>
    <row r="11" spans="1:15">
      <c r="A11" s="240" t="s">
        <v>395</v>
      </c>
      <c r="B11" s="4" t="s">
        <v>142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>
        <v>159900</v>
      </c>
      <c r="N11" s="216"/>
      <c r="O11" s="66">
        <f t="shared" si="0"/>
        <v>159900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262000</v>
      </c>
      <c r="E17" s="65">
        <f t="shared" si="1"/>
        <v>132072</v>
      </c>
      <c r="F17" s="65">
        <f t="shared" si="1"/>
        <v>0</v>
      </c>
      <c r="G17" s="65">
        <f t="shared" si="1"/>
        <v>103384</v>
      </c>
      <c r="H17" s="65">
        <f t="shared" si="1"/>
        <v>0</v>
      </c>
      <c r="I17" s="65">
        <f>SUM(I6:I15)</f>
        <v>0</v>
      </c>
      <c r="J17" s="65">
        <f>SUM(J6:J15)</f>
        <v>320691</v>
      </c>
      <c r="K17" s="65">
        <f>SUM(K6:K15)</f>
        <v>0</v>
      </c>
      <c r="L17" s="65">
        <f t="shared" si="1"/>
        <v>0</v>
      </c>
      <c r="M17" s="65">
        <f t="shared" si="1"/>
        <v>159900</v>
      </c>
      <c r="N17" s="65">
        <f t="shared" si="1"/>
        <v>0</v>
      </c>
      <c r="O17" s="65">
        <f t="shared" si="1"/>
        <v>978047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>
        <v>9</v>
      </c>
      <c r="G25" s="90">
        <f>+Costos!K20</f>
        <v>22.190999999999999</v>
      </c>
      <c r="H25" s="91">
        <f>B25*F25*G25</f>
        <v>11983.14</v>
      </c>
      <c r="I25" s="82">
        <v>16</v>
      </c>
      <c r="J25" s="90">
        <f>+Costos!K20</f>
        <v>22.190999999999999</v>
      </c>
      <c r="K25" s="91">
        <f>B25*I25*G25</f>
        <v>21303.360000000001</v>
      </c>
      <c r="L25" s="82">
        <v>3</v>
      </c>
      <c r="M25" s="90">
        <f>+Costos!K20</f>
        <v>22.190999999999999</v>
      </c>
      <c r="N25" s="91">
        <f>B25*L25*M25</f>
        <v>3994.3799999999997</v>
      </c>
      <c r="O25" s="82">
        <v>9</v>
      </c>
      <c r="P25" s="90">
        <f>+Costos!K20</f>
        <v>22.190999999999999</v>
      </c>
      <c r="Q25" s="91">
        <f>B25*O25*P25</f>
        <v>11983.14</v>
      </c>
      <c r="R25" s="82">
        <v>13</v>
      </c>
      <c r="S25" s="90">
        <f>+Costos!K20</f>
        <v>22.190999999999999</v>
      </c>
      <c r="T25" s="91">
        <f>B25*R25*S25</f>
        <v>17308.98</v>
      </c>
      <c r="U25" s="82">
        <v>5</v>
      </c>
      <c r="V25" s="90">
        <f>+Costos!K20</f>
        <v>22.190999999999999</v>
      </c>
      <c r="W25" s="91">
        <f>B25*U25*V25</f>
        <v>6657.2999999999993</v>
      </c>
      <c r="X25" s="82"/>
      <c r="Y25" s="90">
        <f>+Costos!K20</f>
        <v>22.190999999999999</v>
      </c>
      <c r="Z25" s="91">
        <f>B25*X25*Y25</f>
        <v>0</v>
      </c>
      <c r="AA25" s="82">
        <v>8</v>
      </c>
      <c r="AB25" s="90">
        <f>+Costos!K20</f>
        <v>22.190999999999999</v>
      </c>
      <c r="AC25" s="91">
        <f>B25*AA25*AB25</f>
        <v>10651.68</v>
      </c>
      <c r="AD25" s="82">
        <v>9</v>
      </c>
      <c r="AE25" s="90">
        <f>+Costos!K20</f>
        <v>22.190999999999999</v>
      </c>
      <c r="AF25" s="91">
        <f>B25*AD25*AE25</f>
        <v>11983.14</v>
      </c>
      <c r="AG25" s="82">
        <v>4</v>
      </c>
      <c r="AH25" s="90">
        <f>+Costos!K20</f>
        <v>22.190999999999999</v>
      </c>
      <c r="AI25" s="91">
        <f>B25*AG25*AH25</f>
        <v>5325.84</v>
      </c>
      <c r="AJ25" s="82">
        <v>3</v>
      </c>
      <c r="AK25" s="90">
        <f>+Costos!K20</f>
        <v>22.190999999999999</v>
      </c>
      <c r="AL25" s="91"/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>
        <v>15</v>
      </c>
      <c r="G26" s="90">
        <f>+Costos!K21</f>
        <v>11.549200000000001</v>
      </c>
      <c r="H26" s="91">
        <f>B26*F26*G26</f>
        <v>16630.848000000002</v>
      </c>
      <c r="I26" s="83">
        <v>23</v>
      </c>
      <c r="J26" s="90">
        <f>+Costos!K21</f>
        <v>11.549200000000001</v>
      </c>
      <c r="K26" s="91">
        <f>B26*I26*G26</f>
        <v>25500.633600000001</v>
      </c>
      <c r="L26" s="83">
        <v>12</v>
      </c>
      <c r="M26" s="90">
        <f>+Costos!K21</f>
        <v>11.549200000000001</v>
      </c>
      <c r="N26" s="91">
        <f>B26*L26*M26</f>
        <v>13304.678400000001</v>
      </c>
      <c r="O26" s="83">
        <v>24</v>
      </c>
      <c r="P26" s="90">
        <f>+Costos!K21</f>
        <v>11.549200000000001</v>
      </c>
      <c r="Q26" s="91">
        <f>B26*O26*P26</f>
        <v>26609.356800000001</v>
      </c>
      <c r="R26" s="83">
        <v>19</v>
      </c>
      <c r="S26" s="90">
        <f>+Costos!K21</f>
        <v>11.549200000000001</v>
      </c>
      <c r="T26" s="91">
        <f>B26*R26*S26</f>
        <v>21065.740800000003</v>
      </c>
      <c r="U26" s="83">
        <v>6</v>
      </c>
      <c r="V26" s="90">
        <f>+Costos!K21</f>
        <v>11.549200000000001</v>
      </c>
      <c r="W26" s="91">
        <f>B26*U26*V26</f>
        <v>6652.3392000000003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>
        <v>2</v>
      </c>
      <c r="AK26" s="90">
        <f>+Costos!K21</f>
        <v>11.549200000000001</v>
      </c>
      <c r="AL26" s="91"/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>
        <v>4</v>
      </c>
      <c r="G27" s="90">
        <f>+Costos!K22</f>
        <v>13.337999999999999</v>
      </c>
      <c r="H27" s="91">
        <f>B27*F27*G27</f>
        <v>5121.7919999999995</v>
      </c>
      <c r="I27" s="83"/>
      <c r="J27" s="90">
        <f>+Costos!K22</f>
        <v>13.337999999999999</v>
      </c>
      <c r="K27" s="91">
        <f>B27*I27*G27</f>
        <v>0</v>
      </c>
      <c r="L27" s="83">
        <v>1</v>
      </c>
      <c r="M27" s="90">
        <f>+Costos!K22</f>
        <v>13.337999999999999</v>
      </c>
      <c r="N27" s="91">
        <f>B27*L27*M27</f>
        <v>1280.4479999999999</v>
      </c>
      <c r="O27" s="83">
        <v>7</v>
      </c>
      <c r="P27" s="90">
        <f>+Costos!K22</f>
        <v>13.337999999999999</v>
      </c>
      <c r="Q27" s="91">
        <f>B27*O27*P27</f>
        <v>8963.1359999999986</v>
      </c>
      <c r="R27" s="83">
        <v>5</v>
      </c>
      <c r="S27" s="90">
        <f>+Costos!K22</f>
        <v>13.337999999999999</v>
      </c>
      <c r="T27" s="91">
        <f>B27*R27*S27</f>
        <v>6402.24</v>
      </c>
      <c r="U27" s="83">
        <v>1</v>
      </c>
      <c r="V27" s="90">
        <f>+Costos!K22</f>
        <v>13.337999999999999</v>
      </c>
      <c r="W27" s="91">
        <f>B27*U27*V27</f>
        <v>1280.4479999999999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/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33735.78</v>
      </c>
      <c r="I28" s="268"/>
      <c r="J28" s="94"/>
      <c r="K28" s="99">
        <f>SUM(K25:K27)</f>
        <v>46803.993600000002</v>
      </c>
      <c r="L28" s="268"/>
      <c r="M28" s="94"/>
      <c r="N28" s="99">
        <f>SUM(N25:N27)</f>
        <v>18579.506400000002</v>
      </c>
      <c r="O28" s="268"/>
      <c r="P28" s="94"/>
      <c r="Q28" s="99">
        <f>SUM(Q25:Q27)</f>
        <v>47555.632799999999</v>
      </c>
      <c r="R28" s="268"/>
      <c r="S28" s="94"/>
      <c r="T28" s="99">
        <f>SUM(T25:T27)</f>
        <v>44776.960800000001</v>
      </c>
      <c r="U28" s="268"/>
      <c r="V28" s="94"/>
      <c r="W28" s="99">
        <f>SUM(W25:W27)</f>
        <v>14590.0872</v>
      </c>
      <c r="X28" s="268"/>
      <c r="Y28" s="94"/>
      <c r="Z28" s="99">
        <f>SUM(Z25:Z27)</f>
        <v>0</v>
      </c>
      <c r="AA28" s="268"/>
      <c r="AB28" s="94"/>
      <c r="AC28" s="99">
        <f>SUM(AC25:AC27)</f>
        <v>10651.68</v>
      </c>
      <c r="AD28" s="268"/>
      <c r="AE28" s="94"/>
      <c r="AF28" s="99">
        <f>SUM(AF25:AF27)</f>
        <v>11983.14</v>
      </c>
      <c r="AG28" s="268"/>
      <c r="AH28" s="94"/>
      <c r="AI28" s="99">
        <f>SUM(AI25:AI27)</f>
        <v>5325.84</v>
      </c>
      <c r="AJ28" s="268"/>
      <c r="AK28" s="94"/>
      <c r="AL28" s="99"/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>
        <v>1</v>
      </c>
      <c r="F35" s="100">
        <f>+Costos!G39</f>
        <v>1619.1</v>
      </c>
      <c r="G35" s="101">
        <f>E35*F35</f>
        <v>1619.1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>
        <v>1</v>
      </c>
      <c r="AD35" s="100">
        <f>+Costos!G39</f>
        <v>1619.1</v>
      </c>
      <c r="AE35" s="101">
        <f>AC35*AD35</f>
        <v>1619.1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>
        <v>5</v>
      </c>
      <c r="I36" s="100">
        <f>+Costos!G215</f>
        <v>10.5</v>
      </c>
      <c r="J36" s="101">
        <f>I36*H36</f>
        <v>52.5</v>
      </c>
      <c r="K36" s="98">
        <v>4</v>
      </c>
      <c r="L36" s="100">
        <v>10.5</v>
      </c>
      <c r="M36" s="101">
        <f>K36*L36</f>
        <v>42</v>
      </c>
      <c r="N36" s="98">
        <v>10</v>
      </c>
      <c r="O36" s="100">
        <v>10.5</v>
      </c>
      <c r="P36" s="101">
        <f>N36*O36</f>
        <v>105</v>
      </c>
      <c r="Q36" s="98">
        <v>9</v>
      </c>
      <c r="R36" s="100">
        <v>10.5</v>
      </c>
      <c r="S36" s="101">
        <f>Q36*R36</f>
        <v>94.5</v>
      </c>
      <c r="T36" s="98"/>
      <c r="U36" s="100">
        <v>10.5</v>
      </c>
      <c r="V36" s="101"/>
      <c r="W36" s="98">
        <v>5</v>
      </c>
      <c r="X36" s="100">
        <v>10.5</v>
      </c>
      <c r="Y36" s="101">
        <f>W36*X36</f>
        <v>52.5</v>
      </c>
      <c r="Z36" s="98">
        <v>9</v>
      </c>
      <c r="AA36" s="100">
        <v>10.5</v>
      </c>
      <c r="AB36" s="101">
        <f>Z36*AA36</f>
        <v>94.5</v>
      </c>
      <c r="AC36" s="98">
        <v>5</v>
      </c>
      <c r="AD36" s="100">
        <v>10.5</v>
      </c>
      <c r="AE36" s="101">
        <f>AC36*AD36</f>
        <v>52.5</v>
      </c>
      <c r="AF36" s="98">
        <v>2</v>
      </c>
      <c r="AG36" s="100">
        <v>10.5</v>
      </c>
      <c r="AH36" s="101">
        <f>AF36*AG36</f>
        <v>21</v>
      </c>
      <c r="AI36" s="98">
        <v>3</v>
      </c>
      <c r="AJ36" s="100">
        <v>10.5</v>
      </c>
      <c r="AK36" s="101">
        <f>AI36*AJ36</f>
        <v>31.5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>
        <v>21</v>
      </c>
      <c r="M37" s="101"/>
      <c r="N37" s="98"/>
      <c r="O37" s="100">
        <v>21</v>
      </c>
      <c r="P37" s="101"/>
      <c r="Q37" s="98">
        <v>3</v>
      </c>
      <c r="R37" s="100">
        <v>21</v>
      </c>
      <c r="S37" s="101">
        <f>Q37*R37</f>
        <v>63</v>
      </c>
      <c r="T37" s="98"/>
      <c r="U37" s="100">
        <v>21</v>
      </c>
      <c r="V37" s="101"/>
      <c r="W37" s="98"/>
      <c r="X37" s="100">
        <v>21</v>
      </c>
      <c r="Y37" s="101"/>
      <c r="Z37" s="98">
        <v>4</v>
      </c>
      <c r="AA37" s="100">
        <v>21</v>
      </c>
      <c r="AB37" s="101">
        <f>Z37*AA37</f>
        <v>84</v>
      </c>
      <c r="AC37" s="98">
        <v>1</v>
      </c>
      <c r="AD37" s="100">
        <v>21</v>
      </c>
      <c r="AE37" s="101">
        <f>AC37*AD37</f>
        <v>21</v>
      </c>
      <c r="AF37" s="98"/>
      <c r="AG37" s="100">
        <v>21</v>
      </c>
      <c r="AH37" s="101"/>
      <c r="AI37" s="98">
        <v>10</v>
      </c>
      <c r="AJ37" s="100">
        <v>21</v>
      </c>
      <c r="AK37" s="101">
        <f>AI37*AJ37</f>
        <v>210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>
        <v>9</v>
      </c>
      <c r="F38" s="100">
        <f>+Costos!G40</f>
        <v>20</v>
      </c>
      <c r="G38" s="101">
        <f t="shared" ref="G38:G72" si="3">E38*F38</f>
        <v>180</v>
      </c>
      <c r="H38" s="98">
        <v>6</v>
      </c>
      <c r="I38" s="100">
        <f>+Costos!G40</f>
        <v>20</v>
      </c>
      <c r="J38" s="101">
        <f t="shared" ref="J38:J72" si="4">H38*I38</f>
        <v>120</v>
      </c>
      <c r="K38" s="98">
        <v>9</v>
      </c>
      <c r="L38" s="100">
        <f>+Costos!G40</f>
        <v>20</v>
      </c>
      <c r="M38" s="101">
        <f t="shared" ref="M38:M72" si="5">K38*L38</f>
        <v>180</v>
      </c>
      <c r="N38" s="98">
        <v>5</v>
      </c>
      <c r="O38" s="100">
        <f>+Costos!G40</f>
        <v>20</v>
      </c>
      <c r="P38" s="101">
        <f t="shared" ref="P38:P72" si="6">N38*O38</f>
        <v>100</v>
      </c>
      <c r="Q38" s="98">
        <v>3</v>
      </c>
      <c r="R38" s="100">
        <f>+Costos!G40</f>
        <v>20</v>
      </c>
      <c r="S38" s="101">
        <f t="shared" ref="S38:S72" si="7">Q38*R38</f>
        <v>60</v>
      </c>
      <c r="T38" s="98">
        <v>2</v>
      </c>
      <c r="U38" s="100">
        <f>+Costos!G40</f>
        <v>20</v>
      </c>
      <c r="V38" s="101">
        <f t="shared" ref="V38:V72" si="8">T38*U38</f>
        <v>40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>
        <v>4</v>
      </c>
      <c r="AD38" s="100">
        <f>+Costos!G40</f>
        <v>20</v>
      </c>
      <c r="AE38" s="101">
        <f t="shared" ref="AE38:AE72" si="11">AC38*AD38</f>
        <v>80</v>
      </c>
      <c r="AF38" s="98">
        <v>2</v>
      </c>
      <c r="AG38" s="100">
        <f>+Costos!G40</f>
        <v>20</v>
      </c>
      <c r="AH38" s="101">
        <f t="shared" ref="AH38:AH72" si="12">AF38*AG38</f>
        <v>40</v>
      </c>
      <c r="AI38" s="98">
        <v>2</v>
      </c>
      <c r="AJ38" s="100">
        <f>+Costos!G40</f>
        <v>20</v>
      </c>
      <c r="AK38" s="101">
        <f t="shared" ref="AK38:AK72" si="13">AI38*AJ38</f>
        <v>40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>
        <v>1</v>
      </c>
      <c r="O40" s="100">
        <f>+Costos!G51</f>
        <v>380.00759999999991</v>
      </c>
      <c r="P40" s="101">
        <f t="shared" si="6"/>
        <v>380.00759999999991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>
        <v>1</v>
      </c>
      <c r="AA40" s="100">
        <f>+Costos!G51</f>
        <v>380.00759999999991</v>
      </c>
      <c r="AB40" s="101">
        <f t="shared" si="10"/>
        <v>380.00759999999991</v>
      </c>
      <c r="AC40" s="98"/>
      <c r="AD40" s="100">
        <f>+Costos!G51</f>
        <v>380.00759999999991</v>
      </c>
      <c r="AE40" s="101">
        <f t="shared" si="11"/>
        <v>0</v>
      </c>
      <c r="AF40" s="98">
        <v>1</v>
      </c>
      <c r="AG40" s="100">
        <f>+Costos!G51</f>
        <v>380.00759999999991</v>
      </c>
      <c r="AH40" s="101">
        <f t="shared" si="12"/>
        <v>380.00759999999991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>
        <v>2</v>
      </c>
      <c r="I41" s="100">
        <f>+Costos!G55</f>
        <v>345.79999999999995</v>
      </c>
      <c r="J41" s="101">
        <f t="shared" si="4"/>
        <v>691.59999999999991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>
        <v>1</v>
      </c>
      <c r="X41" s="100">
        <f>+Costos!G55</f>
        <v>345.79999999999995</v>
      </c>
      <c r="Y41" s="101">
        <f t="shared" si="9"/>
        <v>345.79999999999995</v>
      </c>
      <c r="Z41" s="98">
        <v>2</v>
      </c>
      <c r="AA41" s="100">
        <f>+Costos!G55</f>
        <v>345.79999999999995</v>
      </c>
      <c r="AB41" s="101">
        <f t="shared" si="10"/>
        <v>691.59999999999991</v>
      </c>
      <c r="AC41" s="98">
        <v>1</v>
      </c>
      <c r="AD41" s="100">
        <f>+Costos!G55</f>
        <v>345.79999999999995</v>
      </c>
      <c r="AE41" s="101">
        <f t="shared" si="11"/>
        <v>345.79999999999995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>
        <v>2</v>
      </c>
      <c r="I42" s="100">
        <f>+Costos!G59</f>
        <v>472.49999999999994</v>
      </c>
      <c r="J42" s="101">
        <f t="shared" si="4"/>
        <v>944.99999999999989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>
        <v>6</v>
      </c>
      <c r="C44" s="100">
        <f>+Costos!G65</f>
        <v>538.29999999999995</v>
      </c>
      <c r="D44" s="101">
        <f t="shared" si="2"/>
        <v>3229.7999999999997</v>
      </c>
      <c r="E44" s="98">
        <v>8</v>
      </c>
      <c r="F44" s="100">
        <f>+Costos!G65</f>
        <v>538.29999999999995</v>
      </c>
      <c r="G44" s="101">
        <f t="shared" si="3"/>
        <v>4306.3999999999996</v>
      </c>
      <c r="H44" s="98">
        <v>10</v>
      </c>
      <c r="I44" s="100">
        <f>+Costos!G65</f>
        <v>538.29999999999995</v>
      </c>
      <c r="J44" s="101">
        <f t="shared" si="4"/>
        <v>5383</v>
      </c>
      <c r="K44" s="98">
        <v>4</v>
      </c>
      <c r="L44" s="100">
        <f>+Costos!G65</f>
        <v>538.29999999999995</v>
      </c>
      <c r="M44" s="101">
        <f t="shared" si="5"/>
        <v>2153.1999999999998</v>
      </c>
      <c r="N44" s="98">
        <v>12</v>
      </c>
      <c r="O44" s="100">
        <f>+Costos!G65</f>
        <v>538.29999999999995</v>
      </c>
      <c r="P44" s="101">
        <f t="shared" si="6"/>
        <v>6459.5999999999995</v>
      </c>
      <c r="Q44" s="98">
        <v>11</v>
      </c>
      <c r="R44" s="100">
        <f>+Costos!G65</f>
        <v>538.29999999999995</v>
      </c>
      <c r="S44" s="101">
        <f t="shared" si="7"/>
        <v>5921.2999999999993</v>
      </c>
      <c r="T44" s="98">
        <v>3</v>
      </c>
      <c r="U44" s="100">
        <f>+Costos!G65</f>
        <v>538.29999999999995</v>
      </c>
      <c r="V44" s="101">
        <f t="shared" si="8"/>
        <v>1614.8999999999999</v>
      </c>
      <c r="W44" s="98">
        <v>7</v>
      </c>
      <c r="X44" s="100">
        <f>+Costos!G65</f>
        <v>538.29999999999995</v>
      </c>
      <c r="Y44" s="101">
        <f t="shared" si="9"/>
        <v>3768.0999999999995</v>
      </c>
      <c r="Z44" s="98">
        <v>2</v>
      </c>
      <c r="AA44" s="100">
        <f>+Costos!G65</f>
        <v>538.29999999999995</v>
      </c>
      <c r="AB44" s="101">
        <f t="shared" si="10"/>
        <v>1076.5999999999999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>
        <v>1</v>
      </c>
      <c r="AJ44" s="100">
        <f>+Costos!G65</f>
        <v>538.29999999999995</v>
      </c>
      <c r="AK44" s="101">
        <f t="shared" si="13"/>
        <v>538.29999999999995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>
        <v>2</v>
      </c>
      <c r="L45" s="100">
        <f>+Costos!G66</f>
        <v>1076.5999999999999</v>
      </c>
      <c r="M45" s="101">
        <f t="shared" si="5"/>
        <v>2153.1999999999998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>
        <v>2</v>
      </c>
      <c r="AA46" s="100">
        <f>+Costos!G70</f>
        <v>2707.2878000000001</v>
      </c>
      <c r="AB46" s="101">
        <f t="shared" si="10"/>
        <v>5414.5756000000001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>
        <v>2</v>
      </c>
      <c r="R48" s="100">
        <f>+Costos!G79</f>
        <v>2683.1911749999995</v>
      </c>
      <c r="S48" s="101">
        <f t="shared" si="7"/>
        <v>5366.382349999999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>
        <v>1</v>
      </c>
      <c r="C50" s="100">
        <f>+Costos!G87</f>
        <v>752.55882333333329</v>
      </c>
      <c r="D50" s="101">
        <f t="shared" si="2"/>
        <v>752.55882333333329</v>
      </c>
      <c r="E50" s="98"/>
      <c r="F50" s="100">
        <f>+Costos!G87</f>
        <v>752.55882333333329</v>
      </c>
      <c r="G50" s="101">
        <f t="shared" si="3"/>
        <v>0</v>
      </c>
      <c r="H50" s="98">
        <v>4</v>
      </c>
      <c r="I50" s="100">
        <f>+Costos!G87</f>
        <v>752.55882333333329</v>
      </c>
      <c r="J50" s="101">
        <f t="shared" si="4"/>
        <v>3010.2352933333332</v>
      </c>
      <c r="K50" s="98">
        <v>1</v>
      </c>
      <c r="L50" s="100">
        <f>+Costos!G87</f>
        <v>752.55882333333329</v>
      </c>
      <c r="M50" s="101">
        <f t="shared" si="5"/>
        <v>752.55882333333329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>
        <v>1</v>
      </c>
      <c r="AA50" s="100">
        <f>+Costos!G87</f>
        <v>752.55882333333329</v>
      </c>
      <c r="AB50" s="101">
        <f t="shared" si="10"/>
        <v>752.55882333333329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>
        <v>7</v>
      </c>
      <c r="C51" s="100">
        <f>+Costos!G97</f>
        <v>801.55882333333329</v>
      </c>
      <c r="D51" s="101">
        <f t="shared" si="2"/>
        <v>5610.9117633333335</v>
      </c>
      <c r="E51" s="98">
        <v>17</v>
      </c>
      <c r="F51" s="100">
        <f>+Costos!G97</f>
        <v>801.55882333333329</v>
      </c>
      <c r="G51" s="101">
        <f t="shared" si="3"/>
        <v>13626.499996666666</v>
      </c>
      <c r="H51" s="98">
        <v>26</v>
      </c>
      <c r="I51" s="100">
        <f>+Costos!G97</f>
        <v>801.55882333333329</v>
      </c>
      <c r="J51" s="101">
        <f t="shared" si="4"/>
        <v>20840.529406666665</v>
      </c>
      <c r="K51" s="98">
        <v>3</v>
      </c>
      <c r="L51" s="100">
        <f>+Costos!G97</f>
        <v>801.55882333333329</v>
      </c>
      <c r="M51" s="101">
        <f t="shared" si="5"/>
        <v>2404.6764699999999</v>
      </c>
      <c r="N51" s="98">
        <v>22</v>
      </c>
      <c r="O51" s="100">
        <f>+Costos!G97</f>
        <v>801.55882333333329</v>
      </c>
      <c r="P51" s="101">
        <f t="shared" si="6"/>
        <v>17634.294113333333</v>
      </c>
      <c r="Q51" s="98">
        <v>5</v>
      </c>
      <c r="R51" s="100">
        <f>+Costos!G97</f>
        <v>801.55882333333329</v>
      </c>
      <c r="S51" s="101">
        <f t="shared" si="7"/>
        <v>4007.7941166666665</v>
      </c>
      <c r="T51" s="98">
        <v>7</v>
      </c>
      <c r="U51" s="100">
        <f>+Costos!G97</f>
        <v>801.55882333333329</v>
      </c>
      <c r="V51" s="101">
        <f t="shared" si="8"/>
        <v>5610.9117633333335</v>
      </c>
      <c r="W51" s="98">
        <v>8</v>
      </c>
      <c r="X51" s="100">
        <f>+Costos!G97</f>
        <v>801.55882333333329</v>
      </c>
      <c r="Y51" s="101">
        <f t="shared" si="9"/>
        <v>6412.4705866666663</v>
      </c>
      <c r="Z51" s="98">
        <v>23</v>
      </c>
      <c r="AA51" s="100">
        <f>+Costos!G97</f>
        <v>801.55882333333329</v>
      </c>
      <c r="AB51" s="101">
        <f t="shared" si="10"/>
        <v>18435.852936666666</v>
      </c>
      <c r="AC51" s="98">
        <v>10</v>
      </c>
      <c r="AD51" s="100">
        <f>+Costos!G97</f>
        <v>801.55882333333329</v>
      </c>
      <c r="AE51" s="101">
        <f t="shared" si="11"/>
        <v>8015.5882333333329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>
        <v>1</v>
      </c>
      <c r="O52" s="100">
        <f>+Costos!G108</f>
        <v>935.51217666666662</v>
      </c>
      <c r="P52" s="101">
        <f t="shared" si="6"/>
        <v>935.51217666666662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>
        <v>6</v>
      </c>
      <c r="F53" s="100">
        <f>+Costos!G119</f>
        <v>303.67823499999997</v>
      </c>
      <c r="G53" s="101">
        <f t="shared" si="3"/>
        <v>1822.0694099999998</v>
      </c>
      <c r="H53" s="98">
        <v>5</v>
      </c>
      <c r="I53" s="100">
        <f>+Costos!G119</f>
        <v>303.67823499999997</v>
      </c>
      <c r="J53" s="101">
        <f t="shared" si="4"/>
        <v>1518.3911749999997</v>
      </c>
      <c r="K53" s="98"/>
      <c r="L53" s="100">
        <f>+Costos!G119</f>
        <v>303.67823499999997</v>
      </c>
      <c r="M53" s="101">
        <f t="shared" si="5"/>
        <v>0</v>
      </c>
      <c r="N53" s="98">
        <v>5</v>
      </c>
      <c r="O53" s="100">
        <f>+Costos!G119</f>
        <v>303.67823499999997</v>
      </c>
      <c r="P53" s="101">
        <f t="shared" si="6"/>
        <v>1518.3911749999997</v>
      </c>
      <c r="Q53" s="98">
        <v>5</v>
      </c>
      <c r="R53" s="100">
        <f>+Costos!G119</f>
        <v>303.67823499999997</v>
      </c>
      <c r="S53" s="101">
        <f t="shared" si="7"/>
        <v>1518.3911749999997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>
        <v>5</v>
      </c>
      <c r="AA53" s="100">
        <f>+Costos!G119</f>
        <v>303.67823499999997</v>
      </c>
      <c r="AB53" s="101">
        <f t="shared" si="10"/>
        <v>1518.3911749999997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>
        <v>2</v>
      </c>
      <c r="F55" s="100">
        <f>+Costos!G122</f>
        <v>3036.7823499999995</v>
      </c>
      <c r="G55" s="101">
        <f t="shared" si="3"/>
        <v>6073.564699999999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>
        <v>1</v>
      </c>
      <c r="F56" s="100">
        <f>+Costos!G127</f>
        <v>5928.2688429999998</v>
      </c>
      <c r="G56" s="101">
        <f t="shared" si="3"/>
        <v>5928.2688429999998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>
        <v>1</v>
      </c>
      <c r="R56" s="100">
        <f>+Costos!G127</f>
        <v>5928.2688429999998</v>
      </c>
      <c r="S56" s="101">
        <f t="shared" si="7"/>
        <v>5928.2688429999998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>
        <v>1</v>
      </c>
      <c r="AD56" s="100">
        <f>+Costos!G127</f>
        <v>5928.2688429999998</v>
      </c>
      <c r="AE56" s="101">
        <f t="shared" si="11"/>
        <v>5928.2688429999998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>
        <v>2</v>
      </c>
      <c r="I59" s="100">
        <f>+Costos!G142</f>
        <v>1899.0181875000001</v>
      </c>
      <c r="J59" s="101">
        <f t="shared" si="4"/>
        <v>3798.0363750000001</v>
      </c>
      <c r="K59" s="98"/>
      <c r="L59" s="100">
        <f>+Costos!G142</f>
        <v>1899.0181875000001</v>
      </c>
      <c r="M59" s="101">
        <f t="shared" si="5"/>
        <v>0</v>
      </c>
      <c r="N59" s="98">
        <v>1</v>
      </c>
      <c r="O59" s="100">
        <f>+Costos!G142</f>
        <v>1899.0181875000001</v>
      </c>
      <c r="P59" s="101">
        <f t="shared" si="6"/>
        <v>1899.0181875000001</v>
      </c>
      <c r="Q59" s="98"/>
      <c r="R59" s="100">
        <f>+Costos!G142</f>
        <v>1899.0181875000001</v>
      </c>
      <c r="S59" s="101">
        <f t="shared" si="7"/>
        <v>0</v>
      </c>
      <c r="T59" s="98">
        <v>1</v>
      </c>
      <c r="U59" s="100">
        <f>+Costos!G142</f>
        <v>1899.0181875000001</v>
      </c>
      <c r="V59" s="101">
        <f t="shared" si="8"/>
        <v>1899.0181875000001</v>
      </c>
      <c r="W59" s="98"/>
      <c r="X59" s="100">
        <f>+Costos!G142</f>
        <v>1899.0181875000001</v>
      </c>
      <c r="Y59" s="101">
        <f t="shared" si="9"/>
        <v>0</v>
      </c>
      <c r="Z59" s="98">
        <v>1</v>
      </c>
      <c r="AA59" s="100">
        <f>+Costos!G142</f>
        <v>1899.0181875000001</v>
      </c>
      <c r="AB59" s="101">
        <f t="shared" si="10"/>
        <v>1899.0181875000001</v>
      </c>
      <c r="AC59" s="98">
        <v>1</v>
      </c>
      <c r="AD59" s="100">
        <f>+Costos!G142</f>
        <v>1899.0181875000001</v>
      </c>
      <c r="AE59" s="101">
        <f t="shared" si="11"/>
        <v>1899.0181875000001</v>
      </c>
      <c r="AF59" s="98"/>
      <c r="AG59" s="100">
        <f>+Costos!G142</f>
        <v>1899.0181875000001</v>
      </c>
      <c r="AH59" s="101">
        <f t="shared" si="12"/>
        <v>0</v>
      </c>
      <c r="AI59" s="98">
        <v>1</v>
      </c>
      <c r="AJ59" s="100">
        <f>+Costos!G142</f>
        <v>1899.0181875000001</v>
      </c>
      <c r="AK59" s="101">
        <f t="shared" si="13"/>
        <v>1899.0181875000001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>
        <v>1</v>
      </c>
      <c r="F60" s="100">
        <f>+Costos!G149</f>
        <v>17702.546131199997</v>
      </c>
      <c r="G60" s="101">
        <f t="shared" si="3"/>
        <v>17702.546131199997</v>
      </c>
      <c r="H60" s="98">
        <v>1</v>
      </c>
      <c r="I60" s="100">
        <f>+Costos!G149</f>
        <v>17702.546131199997</v>
      </c>
      <c r="J60" s="101">
        <f t="shared" si="4"/>
        <v>17702.546131199997</v>
      </c>
      <c r="K60" s="98"/>
      <c r="L60" s="100">
        <f>+Costos!G149</f>
        <v>17702.546131199997</v>
      </c>
      <c r="M60" s="101">
        <f t="shared" si="5"/>
        <v>0</v>
      </c>
      <c r="N60" s="98">
        <v>2</v>
      </c>
      <c r="O60" s="100">
        <f>+Costos!G149</f>
        <v>17702.546131199997</v>
      </c>
      <c r="P60" s="101">
        <f t="shared" si="6"/>
        <v>35405.092262399994</v>
      </c>
      <c r="Q60" s="98">
        <v>2</v>
      </c>
      <c r="R60" s="100">
        <f>+Costos!G149</f>
        <v>17702.546131199997</v>
      </c>
      <c r="S60" s="101">
        <f t="shared" si="7"/>
        <v>35405.092262399994</v>
      </c>
      <c r="T60" s="98">
        <v>1</v>
      </c>
      <c r="U60" s="100">
        <f>+Costos!G149</f>
        <v>17702.546131199997</v>
      </c>
      <c r="V60" s="101">
        <f t="shared" si="8"/>
        <v>17702.546131199997</v>
      </c>
      <c r="W60" s="98"/>
      <c r="X60" s="100">
        <f>+Costos!G149</f>
        <v>17702.546131199997</v>
      </c>
      <c r="Y60" s="101">
        <f t="shared" si="9"/>
        <v>0</v>
      </c>
      <c r="Z60" s="98">
        <v>1</v>
      </c>
      <c r="AA60" s="100">
        <f>+Costos!G149</f>
        <v>17702.546131199997</v>
      </c>
      <c r="AB60" s="101">
        <f t="shared" si="10"/>
        <v>17702.546131199997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>
        <v>1</v>
      </c>
      <c r="I61" s="100">
        <f>+Costos!G156</f>
        <v>9269.4</v>
      </c>
      <c r="J61" s="101">
        <f t="shared" si="4"/>
        <v>9269.4</v>
      </c>
      <c r="K61" s="98"/>
      <c r="L61" s="100">
        <f>+Costos!G156</f>
        <v>9269.4</v>
      </c>
      <c r="M61" s="101">
        <f t="shared" si="5"/>
        <v>0</v>
      </c>
      <c r="N61" s="98">
        <v>1</v>
      </c>
      <c r="O61" s="100">
        <f>+Costos!G156</f>
        <v>9269.4</v>
      </c>
      <c r="P61" s="101">
        <f t="shared" si="6"/>
        <v>9269.4</v>
      </c>
      <c r="Q61" s="98">
        <v>1</v>
      </c>
      <c r="R61" s="100">
        <f>+Costos!G156</f>
        <v>9269.4</v>
      </c>
      <c r="S61" s="101">
        <f t="shared" si="7"/>
        <v>9269.4</v>
      </c>
      <c r="T61" s="98"/>
      <c r="U61" s="100">
        <f>+Costos!G156</f>
        <v>9269.4</v>
      </c>
      <c r="V61" s="101">
        <f t="shared" si="8"/>
        <v>0</v>
      </c>
      <c r="W61" s="98">
        <v>1</v>
      </c>
      <c r="X61" s="100">
        <f>+Costos!G156</f>
        <v>9269.4</v>
      </c>
      <c r="Y61" s="101">
        <f t="shared" si="9"/>
        <v>9269.4</v>
      </c>
      <c r="Z61" s="98"/>
      <c r="AA61" s="100">
        <f>+Costos!G156</f>
        <v>9269.4</v>
      </c>
      <c r="AB61" s="101">
        <f t="shared" si="10"/>
        <v>0</v>
      </c>
      <c r="AC61" s="98">
        <v>1</v>
      </c>
      <c r="AD61" s="100">
        <f>+Costos!G156</f>
        <v>9269.4</v>
      </c>
      <c r="AE61" s="101">
        <f t="shared" si="11"/>
        <v>9269.4</v>
      </c>
      <c r="AF61" s="98">
        <v>1</v>
      </c>
      <c r="AG61" s="100">
        <f>+Costos!G156</f>
        <v>9269.4</v>
      </c>
      <c r="AH61" s="101">
        <f t="shared" si="12"/>
        <v>9269.4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>
        <v>1</v>
      </c>
      <c r="F66" s="100">
        <f>+Costos!G179</f>
        <v>8882.3783999999996</v>
      </c>
      <c r="G66" s="101">
        <f t="shared" si="3"/>
        <v>8882.3783999999996</v>
      </c>
      <c r="H66" s="98">
        <v>2</v>
      </c>
      <c r="I66" s="100">
        <f>+Costos!G179</f>
        <v>8882.3783999999996</v>
      </c>
      <c r="J66" s="101">
        <f t="shared" si="4"/>
        <v>17764.756799999999</v>
      </c>
      <c r="K66" s="98"/>
      <c r="L66" s="100">
        <f>+Costos!G179</f>
        <v>8882.3783999999996</v>
      </c>
      <c r="M66" s="101">
        <f t="shared" si="5"/>
        <v>0</v>
      </c>
      <c r="N66" s="98">
        <v>3</v>
      </c>
      <c r="O66" s="100">
        <f>+Costos!G179</f>
        <v>8882.3783999999996</v>
      </c>
      <c r="P66" s="101">
        <f t="shared" si="6"/>
        <v>26647.135199999997</v>
      </c>
      <c r="Q66" s="98">
        <v>1</v>
      </c>
      <c r="R66" s="100">
        <f>+Costos!G179</f>
        <v>8882.3783999999996</v>
      </c>
      <c r="S66" s="101">
        <f t="shared" si="7"/>
        <v>8882.3783999999996</v>
      </c>
      <c r="T66" s="98">
        <v>1</v>
      </c>
      <c r="U66" s="100">
        <f>+Costos!G179</f>
        <v>8882.3783999999996</v>
      </c>
      <c r="V66" s="101">
        <f t="shared" si="8"/>
        <v>8882.3783999999996</v>
      </c>
      <c r="W66" s="98">
        <v>2</v>
      </c>
      <c r="X66" s="100">
        <f>+Costos!G179</f>
        <v>8882.3783999999996</v>
      </c>
      <c r="Y66" s="101">
        <f t="shared" si="9"/>
        <v>17764.756799999999</v>
      </c>
      <c r="Z66" s="98">
        <v>1</v>
      </c>
      <c r="AA66" s="100">
        <f>+Costos!G179</f>
        <v>8882.3783999999996</v>
      </c>
      <c r="AB66" s="101">
        <f t="shared" si="10"/>
        <v>8882.3783999999996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>
        <v>1</v>
      </c>
      <c r="F68" s="100">
        <f>+Costos!G193</f>
        <v>2063.6541099999999</v>
      </c>
      <c r="G68" s="101">
        <f t="shared" si="3"/>
        <v>2063.6541099999999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>
        <v>1</v>
      </c>
      <c r="O68" s="100">
        <f>+Costos!G193</f>
        <v>2063.6541099999999</v>
      </c>
      <c r="P68" s="101">
        <f t="shared" si="6"/>
        <v>2063.6541099999999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>
        <v>1</v>
      </c>
      <c r="AD68" s="100">
        <f>+Costos!G193</f>
        <v>2063.6541099999999</v>
      </c>
      <c r="AE68" s="101">
        <f t="shared" si="11"/>
        <v>2063.6541099999999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>
        <v>3</v>
      </c>
      <c r="F69" s="100">
        <f>+Costos!G207</f>
        <v>4186.6523999999999</v>
      </c>
      <c r="G69" s="101">
        <f t="shared" si="3"/>
        <v>12559.957200000001</v>
      </c>
      <c r="H69" s="98">
        <v>3</v>
      </c>
      <c r="I69" s="100">
        <f>+Costos!G207</f>
        <v>4186.6523999999999</v>
      </c>
      <c r="J69" s="101">
        <f t="shared" si="4"/>
        <v>12559.957200000001</v>
      </c>
      <c r="K69" s="98">
        <v>3</v>
      </c>
      <c r="L69" s="100">
        <f>+Costos!G207</f>
        <v>4186.6523999999999</v>
      </c>
      <c r="M69" s="101">
        <f t="shared" si="5"/>
        <v>12559.957200000001</v>
      </c>
      <c r="N69" s="98">
        <v>4</v>
      </c>
      <c r="O69" s="100">
        <f>+Costos!G207</f>
        <v>4186.6523999999999</v>
      </c>
      <c r="P69" s="101">
        <f t="shared" si="6"/>
        <v>16746.6096</v>
      </c>
      <c r="Q69" s="98">
        <v>2</v>
      </c>
      <c r="R69" s="100">
        <f>+Costos!G207</f>
        <v>4186.6523999999999</v>
      </c>
      <c r="S69" s="101">
        <f t="shared" si="7"/>
        <v>8373.3047999999999</v>
      </c>
      <c r="T69" s="98">
        <v>1</v>
      </c>
      <c r="U69" s="100">
        <f>+Costos!G207</f>
        <v>4186.6523999999999</v>
      </c>
      <c r="V69" s="101">
        <f t="shared" si="8"/>
        <v>4186.6523999999999</v>
      </c>
      <c r="W69" s="98">
        <v>2</v>
      </c>
      <c r="X69" s="100">
        <f>+Costos!G207</f>
        <v>4186.6523999999999</v>
      </c>
      <c r="Y69" s="101">
        <f t="shared" si="9"/>
        <v>8373.3047999999999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>
        <v>7</v>
      </c>
      <c r="F71" s="100">
        <f>+Costos!G200</f>
        <v>532.41047999999989</v>
      </c>
      <c r="G71" s="101">
        <f t="shared" si="3"/>
        <v>3726.8733599999991</v>
      </c>
      <c r="H71" s="98">
        <v>9</v>
      </c>
      <c r="I71" s="100">
        <f>+Costos!G200</f>
        <v>532.41047999999989</v>
      </c>
      <c r="J71" s="101">
        <f t="shared" si="4"/>
        <v>4791.6943199999987</v>
      </c>
      <c r="K71" s="98">
        <v>5</v>
      </c>
      <c r="L71" s="100">
        <f>+Costos!G200</f>
        <v>532.41047999999989</v>
      </c>
      <c r="M71" s="101">
        <f t="shared" si="5"/>
        <v>2662.0523999999996</v>
      </c>
      <c r="N71" s="98">
        <v>14</v>
      </c>
      <c r="O71" s="100">
        <f>+Costos!G200</f>
        <v>532.41047999999989</v>
      </c>
      <c r="P71" s="101">
        <f t="shared" si="6"/>
        <v>7453.7467199999983</v>
      </c>
      <c r="Q71" s="98">
        <v>13</v>
      </c>
      <c r="R71" s="100">
        <f>+Costos!G200</f>
        <v>532.41047999999989</v>
      </c>
      <c r="S71" s="101">
        <f t="shared" si="7"/>
        <v>6921.3362399999987</v>
      </c>
      <c r="T71" s="98">
        <v>4</v>
      </c>
      <c r="U71" s="100">
        <f>+Costos!G200</f>
        <v>532.41047999999989</v>
      </c>
      <c r="V71" s="101">
        <f t="shared" si="8"/>
        <v>2129.6419199999996</v>
      </c>
      <c r="W71" s="98">
        <v>2</v>
      </c>
      <c r="X71" s="100">
        <f>+Costos!G200</f>
        <v>532.41047999999989</v>
      </c>
      <c r="Y71" s="101">
        <f t="shared" si="9"/>
        <v>1064.8209599999998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>
        <v>9</v>
      </c>
      <c r="F72" s="100">
        <f>+Costos!G202</f>
        <v>1064.8209599999998</v>
      </c>
      <c r="G72" s="101">
        <f t="shared" si="3"/>
        <v>9583.3886399999974</v>
      </c>
      <c r="H72" s="98">
        <v>8</v>
      </c>
      <c r="I72" s="100">
        <f>+Costos!G202</f>
        <v>1064.8209599999998</v>
      </c>
      <c r="J72" s="101">
        <f t="shared" si="4"/>
        <v>8518.5676799999983</v>
      </c>
      <c r="K72" s="98"/>
      <c r="L72" s="100">
        <f>+Costos!G202</f>
        <v>1064.8209599999998</v>
      </c>
      <c r="M72" s="101">
        <f t="shared" si="5"/>
        <v>0</v>
      </c>
      <c r="N72" s="98">
        <v>2</v>
      </c>
      <c r="O72" s="100">
        <f>+Costos!G202</f>
        <v>1064.8209599999998</v>
      </c>
      <c r="P72" s="101">
        <f t="shared" si="6"/>
        <v>2129.6419199999996</v>
      </c>
      <c r="Q72" s="98">
        <v>1</v>
      </c>
      <c r="R72" s="100">
        <f>+Costos!G202</f>
        <v>1064.8209599999998</v>
      </c>
      <c r="S72" s="101">
        <f t="shared" si="7"/>
        <v>1064.8209599999998</v>
      </c>
      <c r="T72" s="98">
        <v>2</v>
      </c>
      <c r="U72" s="100">
        <f>+Costos!G202</f>
        <v>1064.8209599999998</v>
      </c>
      <c r="V72" s="101">
        <f t="shared" si="8"/>
        <v>2129.6419199999996</v>
      </c>
      <c r="W72" s="98">
        <v>1</v>
      </c>
      <c r="X72" s="100">
        <f>+Costos!G202</f>
        <v>1064.8209599999998</v>
      </c>
      <c r="Y72" s="101">
        <f t="shared" si="9"/>
        <v>1064.8209599999998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9593.2705866666656</v>
      </c>
      <c r="E73" s="92"/>
      <c r="F73" s="93"/>
      <c r="G73" s="99">
        <f>SUM(G35:G72)</f>
        <v>88074.700790866656</v>
      </c>
      <c r="H73" s="92"/>
      <c r="I73" s="93"/>
      <c r="J73" s="99">
        <f>SUM(J35:J72)</f>
        <v>106966.21438119998</v>
      </c>
      <c r="K73" s="92"/>
      <c r="L73" s="93"/>
      <c r="M73" s="99">
        <f>SUM(M35:M72)</f>
        <v>22907.644893333334</v>
      </c>
      <c r="N73" s="92"/>
      <c r="O73" s="93"/>
      <c r="P73" s="99">
        <f>SUM(P35:P72)</f>
        <v>128747.10306489997</v>
      </c>
      <c r="Q73" s="92"/>
      <c r="R73" s="93"/>
      <c r="S73" s="99">
        <f>SUM(S35:S72)</f>
        <v>92875.969147066658</v>
      </c>
      <c r="T73" s="92"/>
      <c r="U73" s="93"/>
      <c r="V73" s="99">
        <f>SUM(V35:V72)</f>
        <v>44195.690722033331</v>
      </c>
      <c r="W73" s="92"/>
      <c r="X73" s="93"/>
      <c r="Y73" s="99">
        <f>SUM(Y35:Y72)</f>
        <v>48115.974106666661</v>
      </c>
      <c r="Z73" s="92"/>
      <c r="AA73" s="93"/>
      <c r="AB73" s="99">
        <f>SUM(AB35:AB72)</f>
        <v>56932.028853700001</v>
      </c>
      <c r="AC73" s="92"/>
      <c r="AD73" s="93"/>
      <c r="AE73" s="99">
        <f>SUM(AE35:AE72)</f>
        <v>29294.329373833334</v>
      </c>
      <c r="AF73" s="92"/>
      <c r="AG73" s="93"/>
      <c r="AH73" s="99">
        <f>SUM(AH35:AH72)</f>
        <v>9710.4075999999986</v>
      </c>
      <c r="AI73" s="92"/>
      <c r="AJ73" s="93"/>
      <c r="AK73" s="99">
        <f>SUM(AK35:AK72)</f>
        <v>2718.8181875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/>
      <c r="F79" s="102">
        <f>+Costos!K16</f>
        <v>4053.8160000000003</v>
      </c>
      <c r="G79" s="104">
        <f>E79*F79</f>
        <v>0</v>
      </c>
      <c r="H79" s="103">
        <v>1</v>
      </c>
      <c r="I79" s="102">
        <f>+Costos!K16</f>
        <v>4053.8160000000003</v>
      </c>
      <c r="J79" s="104">
        <f>H79*I79</f>
        <v>4053.8160000000003</v>
      </c>
      <c r="K79" s="103"/>
      <c r="L79" s="102">
        <f>+Costos!K16</f>
        <v>4053.8160000000003</v>
      </c>
      <c r="M79" s="104">
        <f>K79*L79</f>
        <v>0</v>
      </c>
      <c r="N79" s="103">
        <v>2</v>
      </c>
      <c r="O79" s="102">
        <f>+Costos!K16</f>
        <v>4053.8160000000003</v>
      </c>
      <c r="P79" s="104">
        <f>N79*O79</f>
        <v>8107.6320000000005</v>
      </c>
      <c r="Q79" s="103">
        <v>1</v>
      </c>
      <c r="R79" s="102">
        <f>+Costos!K16</f>
        <v>4053.8160000000003</v>
      </c>
      <c r="S79" s="104">
        <f>Q79*R79</f>
        <v>4053.8160000000003</v>
      </c>
      <c r="T79" s="103"/>
      <c r="U79" s="102">
        <f>+Costos!K16</f>
        <v>4053.8160000000003</v>
      </c>
      <c r="V79" s="104">
        <f>T79*U79</f>
        <v>0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>
        <v>4</v>
      </c>
      <c r="AD79" s="102">
        <f>+Costos!K16</f>
        <v>4053.8160000000003</v>
      </c>
      <c r="AE79" s="104">
        <f>AC79*AD79</f>
        <v>16215.264000000001</v>
      </c>
      <c r="AF79" s="103"/>
      <c r="AG79" s="102">
        <f>+Costos!K16</f>
        <v>4053.8160000000003</v>
      </c>
      <c r="AH79" s="104">
        <f>AF79*AG79</f>
        <v>0</v>
      </c>
      <c r="AI79" s="103">
        <v>1</v>
      </c>
      <c r="AJ79" s="102">
        <f>+Costos!K16</f>
        <v>4053.8160000000003</v>
      </c>
      <c r="AK79" s="104">
        <f>AI79*AJ79</f>
        <v>4053.8160000000003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>
        <v>1</v>
      </c>
      <c r="F80" s="102">
        <f>+Costos!K17</f>
        <v>11447.800000000001</v>
      </c>
      <c r="G80" s="104">
        <f>E80*F80</f>
        <v>11447.800000000001</v>
      </c>
      <c r="H80" s="103">
        <v>2</v>
      </c>
      <c r="I80" s="102">
        <f>+Costos!K17</f>
        <v>11447.800000000001</v>
      </c>
      <c r="J80" s="104">
        <f>H80*I80</f>
        <v>22895.600000000002</v>
      </c>
      <c r="K80" s="103">
        <v>1</v>
      </c>
      <c r="L80" s="102">
        <f>+Costos!K17</f>
        <v>11447.800000000001</v>
      </c>
      <c r="M80" s="104">
        <f>K80*L80</f>
        <v>11447.800000000001</v>
      </c>
      <c r="N80" s="103">
        <v>2</v>
      </c>
      <c r="O80" s="102">
        <f>+Costos!K17</f>
        <v>11447.800000000001</v>
      </c>
      <c r="P80" s="104">
        <f>N80*O80</f>
        <v>22895.600000000002</v>
      </c>
      <c r="Q80" s="103">
        <v>1</v>
      </c>
      <c r="R80" s="102">
        <f>+Costos!K17</f>
        <v>11447.800000000001</v>
      </c>
      <c r="S80" s="104">
        <f>Q80*R80</f>
        <v>11447.800000000001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>
        <v>2</v>
      </c>
      <c r="AA80" s="102">
        <f>+Costos!K17</f>
        <v>11447.800000000001</v>
      </c>
      <c r="AB80" s="104">
        <f>Z80*AA80</f>
        <v>22895.600000000002</v>
      </c>
      <c r="AC80" s="103">
        <v>3</v>
      </c>
      <c r="AD80" s="102">
        <f>+Costos!K17</f>
        <v>11447.800000000001</v>
      </c>
      <c r="AE80" s="104">
        <f>AC80*AD80</f>
        <v>34343.4</v>
      </c>
      <c r="AF80" s="103"/>
      <c r="AG80" s="102">
        <f>+Costos!K17</f>
        <v>11447.800000000001</v>
      </c>
      <c r="AH80" s="104">
        <f>AF80*AG80</f>
        <v>0</v>
      </c>
      <c r="AI80" s="103">
        <v>1</v>
      </c>
      <c r="AJ80" s="102">
        <f>+Costos!K17</f>
        <v>11447.800000000001</v>
      </c>
      <c r="AK80" s="104">
        <f>AI80*AJ80</f>
        <v>11447.800000000001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11447.800000000001</v>
      </c>
      <c r="H81" s="265"/>
      <c r="I81" s="266"/>
      <c r="J81" s="99">
        <f>SUM(J78:J80)</f>
        <v>26949.416000000001</v>
      </c>
      <c r="K81" s="265"/>
      <c r="L81" s="266"/>
      <c r="M81" s="99">
        <f>SUM(M78:M80)</f>
        <v>11447.800000000001</v>
      </c>
      <c r="N81" s="265"/>
      <c r="O81" s="266"/>
      <c r="P81" s="99">
        <f>SUM(P78:P80)</f>
        <v>31003.232000000004</v>
      </c>
      <c r="Q81" s="265"/>
      <c r="R81" s="266"/>
      <c r="S81" s="99">
        <f>SUM(S78:S80)</f>
        <v>15501.616000000002</v>
      </c>
      <c r="T81" s="265"/>
      <c r="U81" s="266"/>
      <c r="V81" s="99">
        <f>SUM(V78:V80)</f>
        <v>0</v>
      </c>
      <c r="W81" s="265"/>
      <c r="X81" s="266"/>
      <c r="Y81" s="99">
        <f>SUM(Y78:Y80)</f>
        <v>0</v>
      </c>
      <c r="Z81" s="265"/>
      <c r="AA81" s="266"/>
      <c r="AB81" s="99">
        <f>SUM(AB78:AB80)</f>
        <v>22895.600000000002</v>
      </c>
      <c r="AC81" s="265"/>
      <c r="AD81" s="266"/>
      <c r="AE81" s="99">
        <f>SUM(AE78:AE80)</f>
        <v>50558.664000000004</v>
      </c>
      <c r="AF81" s="265"/>
      <c r="AG81" s="266"/>
      <c r="AH81" s="99">
        <f>SUM(AH78:AH80)</f>
        <v>0</v>
      </c>
      <c r="AI81" s="265"/>
      <c r="AJ81" s="266"/>
      <c r="AK81" s="99">
        <f>SUM(AK78:AK80)</f>
        <v>15501.616000000002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>
        <v>1</v>
      </c>
      <c r="AD91" s="102">
        <f>+Costos!K11</f>
        <v>2400</v>
      </c>
      <c r="AE91" s="104">
        <f>AC91*AD91</f>
        <v>2400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>
        <v>1</v>
      </c>
      <c r="O92" s="102">
        <f>+Costos!K12</f>
        <v>6000</v>
      </c>
      <c r="P92" s="104">
        <f>N92*O92</f>
        <v>6000</v>
      </c>
      <c r="Q92" s="105">
        <v>1</v>
      </c>
      <c r="R92" s="102">
        <f>+Costos!K12</f>
        <v>6000</v>
      </c>
      <c r="S92" s="104">
        <f>Q92*R92</f>
        <v>6000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>
        <v>2</v>
      </c>
      <c r="AA92" s="102">
        <f>+Costos!K12</f>
        <v>6000</v>
      </c>
      <c r="AB92" s="104">
        <f>Z92*AA92</f>
        <v>12000</v>
      </c>
      <c r="AC92" s="105">
        <v>1</v>
      </c>
      <c r="AD92" s="102">
        <f>+Costos!K12</f>
        <v>6000</v>
      </c>
      <c r="AE92" s="104">
        <f>AC92*AD92</f>
        <v>6000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6000</v>
      </c>
      <c r="Q93" s="92"/>
      <c r="R93" s="93"/>
      <c r="S93" s="99">
        <f>SUM(S89:S92)</f>
        <v>6000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12000</v>
      </c>
      <c r="AC93" s="92"/>
      <c r="AD93" s="93"/>
      <c r="AE93" s="99">
        <f>SUM(AE89:AE92)</f>
        <v>8400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26" zoomScaleNormal="100" workbookViewId="0">
      <pane xSplit="1" topLeftCell="R1" activePane="topRight" state="frozen"/>
      <selection pane="topRight" activeCell="AB38" sqref="AB38"/>
    </sheetView>
  </sheetViews>
  <sheetFormatPr baseColWidth="10" defaultRowHeight="15"/>
  <cols>
    <col min="1" max="1" width="34.140625" customWidth="1"/>
    <col min="2" max="2" width="11.7109375" customWidth="1"/>
    <col min="4" max="5" width="12.7109375" bestFit="1" customWidth="1"/>
    <col min="7" max="7" width="13.5703125" customWidth="1"/>
    <col min="9" max="9" width="13.7109375" bestFit="1" customWidth="1"/>
    <col min="13" max="13" width="13.7109375" bestFit="1" customWidth="1"/>
    <col min="19" max="19" width="12.7109375" bestFit="1" customWidth="1"/>
    <col min="23" max="23" width="12.7109375" bestFit="1" customWidth="1"/>
  </cols>
  <sheetData>
    <row r="1" spans="1:15" ht="33.75">
      <c r="A1" s="79" t="s">
        <v>315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363</v>
      </c>
      <c r="B6" s="19" t="s">
        <v>408</v>
      </c>
      <c r="C6" s="215"/>
      <c r="D6" s="215"/>
      <c r="E6" s="215"/>
      <c r="F6" s="215"/>
      <c r="G6" s="215">
        <v>55937.5</v>
      </c>
      <c r="H6" s="215"/>
      <c r="I6" s="215"/>
      <c r="J6" s="215"/>
      <c r="K6" s="215"/>
      <c r="L6" s="215"/>
      <c r="M6" s="215"/>
      <c r="N6" s="215"/>
      <c r="O6" s="66">
        <f t="shared" ref="O6:O16" si="0">SUM(C6:N6)</f>
        <v>55937.5</v>
      </c>
    </row>
    <row r="7" spans="1:15">
      <c r="A7" s="4"/>
      <c r="B7" s="4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6">
        <f t="shared" si="0"/>
        <v>0</v>
      </c>
    </row>
    <row r="8" spans="1:15">
      <c r="A8" s="4"/>
      <c r="B8" s="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66">
        <f t="shared" si="0"/>
        <v>0</v>
      </c>
    </row>
    <row r="9" spans="1:15">
      <c r="A9" s="4"/>
      <c r="B9" s="4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0</v>
      </c>
      <c r="E17" s="65">
        <f t="shared" si="1"/>
        <v>0</v>
      </c>
      <c r="F17" s="65">
        <f t="shared" si="1"/>
        <v>0</v>
      </c>
      <c r="G17" s="65">
        <f t="shared" si="1"/>
        <v>55937.5</v>
      </c>
      <c r="H17" s="65">
        <f t="shared" si="1"/>
        <v>0</v>
      </c>
      <c r="I17" s="65">
        <f t="shared" si="1"/>
        <v>0</v>
      </c>
      <c r="J17" s="65">
        <f>SUM(J6:J16)</f>
        <v>0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55937.5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>
        <v>15</v>
      </c>
      <c r="D25" s="90">
        <f>+Costos!K20</f>
        <v>22.190999999999999</v>
      </c>
      <c r="E25" s="91">
        <f>B25*C25*D25</f>
        <v>19971.899999999998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>
        <v>20</v>
      </c>
      <c r="V25" s="90">
        <f>+Costos!K20</f>
        <v>22.190999999999999</v>
      </c>
      <c r="W25" s="91">
        <f>B25*U25*V25</f>
        <v>26629.199999999997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B25*AG25*AK25</f>
        <v>0</v>
      </c>
    </row>
    <row r="26" spans="1:38" ht="15" customHeight="1">
      <c r="A26" s="72" t="s">
        <v>140</v>
      </c>
      <c r="B26" s="26">
        <v>96</v>
      </c>
      <c r="C26" s="83">
        <v>5</v>
      </c>
      <c r="D26" s="90">
        <f>+Costos!K21</f>
        <v>11.549200000000001</v>
      </c>
      <c r="E26" s="91">
        <f>B26*C26*D26</f>
        <v>5543.616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>
        <v>15</v>
      </c>
      <c r="V26" s="90">
        <f>+Costos!K21</f>
        <v>11.549200000000001</v>
      </c>
      <c r="W26" s="91">
        <f>B26*U26*V26</f>
        <v>16630.848000000002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B26*AG26*AK26</f>
        <v>0</v>
      </c>
    </row>
    <row r="27" spans="1:38" ht="15" customHeight="1">
      <c r="A27" s="87" t="s">
        <v>141</v>
      </c>
      <c r="B27" s="88">
        <v>96</v>
      </c>
      <c r="C27" s="83">
        <v>5</v>
      </c>
      <c r="D27" s="90">
        <f>+Costos!K22</f>
        <v>13.337999999999999</v>
      </c>
      <c r="E27" s="91">
        <f>B27*C27*D27</f>
        <v>6402.24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/>
      <c r="AH27" s="90">
        <f>+Costos!K22</f>
        <v>13.337999999999999</v>
      </c>
      <c r="AI27" s="91">
        <f>B27*AG27*AH27</f>
        <v>0</v>
      </c>
      <c r="AJ27" s="83"/>
      <c r="AK27" s="90">
        <f>+Costos!K22</f>
        <v>13.337999999999999</v>
      </c>
      <c r="AL27" s="91">
        <f>B27*AG27*AK27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31917.755999999994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43260.047999999995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0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>
        <v>1</v>
      </c>
      <c r="F35" s="100">
        <f>+Costos!G39</f>
        <v>1619.1</v>
      </c>
      <c r="G35" s="101">
        <f>E35*F35</f>
        <v>1619.1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 t="s">
        <v>390</v>
      </c>
      <c r="F36" s="100">
        <f>+Costos!G215</f>
        <v>10.5</v>
      </c>
      <c r="G36" s="101"/>
      <c r="H36" s="98">
        <v>3</v>
      </c>
      <c r="I36" s="100">
        <f>+Costos!G215</f>
        <v>10.5</v>
      </c>
      <c r="J36" s="101">
        <f>I36*H36</f>
        <v>31.5</v>
      </c>
      <c r="K36" s="98"/>
      <c r="L36" s="100"/>
      <c r="M36" s="101"/>
      <c r="N36" s="98"/>
      <c r="O36" s="100"/>
      <c r="P36" s="101"/>
      <c r="Q36" s="98"/>
      <c r="R36" s="100">
        <v>10.5</v>
      </c>
      <c r="S36" s="101"/>
      <c r="T36" s="98"/>
      <c r="U36" s="100"/>
      <c r="V36" s="101"/>
      <c r="W36" s="98"/>
      <c r="X36" s="100"/>
      <c r="Y36" s="101"/>
      <c r="Z36" s="98"/>
      <c r="AA36" s="100">
        <v>10.5</v>
      </c>
      <c r="AB36" s="101"/>
      <c r="AC36" s="98"/>
      <c r="AD36" s="100"/>
      <c r="AE36" s="101"/>
      <c r="AF36" s="98"/>
      <c r="AG36" s="100"/>
      <c r="AH36" s="101"/>
      <c r="AI36" s="98"/>
      <c r="AJ36" s="100"/>
      <c r="AK36" s="101"/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>
        <v>3</v>
      </c>
      <c r="R37" s="100">
        <v>21</v>
      </c>
      <c r="S37" s="101">
        <f>Q37*R37</f>
        <v>63</v>
      </c>
      <c r="T37" s="98"/>
      <c r="U37" s="100"/>
      <c r="V37" s="101"/>
      <c r="W37" s="98"/>
      <c r="X37" s="100"/>
      <c r="Y37" s="101"/>
      <c r="Z37" s="98">
        <v>1</v>
      </c>
      <c r="AA37" s="100">
        <v>21</v>
      </c>
      <c r="AB37" s="101">
        <f>Z37*AA37</f>
        <v>21</v>
      </c>
      <c r="AC37" s="98"/>
      <c r="AD37" s="100"/>
      <c r="AE37" s="101"/>
      <c r="AF37" s="98"/>
      <c r="AG37" s="100"/>
      <c r="AH37" s="101"/>
      <c r="AI37" s="98"/>
      <c r="AJ37" s="100"/>
      <c r="AK37" s="101"/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/>
      <c r="I50" s="100">
        <f>+Costos!G87</f>
        <v>752.55882333333329</v>
      </c>
      <c r="J50" s="101">
        <f t="shared" si="4"/>
        <v>0</v>
      </c>
      <c r="K50" s="98"/>
      <c r="L50" s="100">
        <f>+Costos!G87</f>
        <v>752.55882333333329</v>
      </c>
      <c r="M50" s="101">
        <f t="shared" si="5"/>
        <v>0</v>
      </c>
      <c r="N50" s="98"/>
      <c r="O50" s="100">
        <f>+Costos!G87</f>
        <v>752.55882333333329</v>
      </c>
      <c r="P50" s="101">
        <f t="shared" si="6"/>
        <v>0</v>
      </c>
      <c r="Q50" s="98"/>
      <c r="R50" s="100">
        <f>+Costos!G87</f>
        <v>752.55882333333329</v>
      </c>
      <c r="S50" s="101">
        <f t="shared" si="7"/>
        <v>0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/>
      <c r="AA50" s="100">
        <f>+Costos!G87</f>
        <v>752.55882333333329</v>
      </c>
      <c r="AB50" s="101">
        <f t="shared" si="10"/>
        <v>0</v>
      </c>
      <c r="AC50" s="98"/>
      <c r="AD50" s="100">
        <f>+Costos!G87</f>
        <v>752.55882333333329</v>
      </c>
      <c r="AE50" s="101">
        <f t="shared" si="11"/>
        <v>0</v>
      </c>
      <c r="AF50" s="98"/>
      <c r="AG50" s="100">
        <f>+Costos!G87</f>
        <v>752.55882333333329</v>
      </c>
      <c r="AH50" s="101">
        <f t="shared" si="12"/>
        <v>0</v>
      </c>
      <c r="AI50" s="98"/>
      <c r="AJ50" s="100">
        <f>+Costos!G87</f>
        <v>752.55882333333329</v>
      </c>
      <c r="AK50" s="101">
        <f t="shared" si="13"/>
        <v>0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>
        <v>3</v>
      </c>
      <c r="F51" s="100">
        <f>+Costos!G97</f>
        <v>801.55882333333329</v>
      </c>
      <c r="G51" s="101">
        <f t="shared" si="3"/>
        <v>2404.6764699999999</v>
      </c>
      <c r="H51" s="98">
        <v>1</v>
      </c>
      <c r="I51" s="100">
        <f>+Costos!G97</f>
        <v>801.55882333333329</v>
      </c>
      <c r="J51" s="101">
        <f t="shared" si="4"/>
        <v>801.55882333333329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>
        <v>14</v>
      </c>
      <c r="R51" s="100">
        <f>+Costos!G97</f>
        <v>801.55882333333329</v>
      </c>
      <c r="S51" s="101">
        <f t="shared" si="7"/>
        <v>11221.823526666667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/>
      <c r="AG51" s="100">
        <f>+Costos!G97</f>
        <v>801.55882333333329</v>
      </c>
      <c r="AH51" s="101">
        <f t="shared" si="12"/>
        <v>0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>
        <v>1</v>
      </c>
      <c r="I53" s="100">
        <f>+Costos!G119</f>
        <v>303.67823499999997</v>
      </c>
      <c r="J53" s="101">
        <f t="shared" si="4"/>
        <v>303.67823499999997</v>
      </c>
      <c r="K53" s="98"/>
      <c r="L53" s="100">
        <f>+Costos!G119</f>
        <v>303.67823499999997</v>
      </c>
      <c r="M53" s="101">
        <f t="shared" si="5"/>
        <v>0</v>
      </c>
      <c r="N53" s="98"/>
      <c r="O53" s="100">
        <f>+Costos!G119</f>
        <v>303.67823499999997</v>
      </c>
      <c r="P53" s="101">
        <f t="shared" si="6"/>
        <v>0</v>
      </c>
      <c r="Q53" s="98">
        <v>2</v>
      </c>
      <c r="R53" s="100">
        <f>+Costos!G119</f>
        <v>303.67823499999997</v>
      </c>
      <c r="S53" s="101">
        <f t="shared" si="7"/>
        <v>607.35646999999994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/>
      <c r="AA53" s="100">
        <f>+Costos!G119</f>
        <v>303.67823499999997</v>
      </c>
      <c r="AB53" s="101">
        <f t="shared" si="10"/>
        <v>0</v>
      </c>
      <c r="AC53" s="98"/>
      <c r="AD53" s="100">
        <f>+Costos!G119</f>
        <v>303.67823499999997</v>
      </c>
      <c r="AE53" s="101">
        <f t="shared" si="11"/>
        <v>0</v>
      </c>
      <c r="AF53" s="98"/>
      <c r="AG53" s="100">
        <f>+Costos!G119</f>
        <v>303.67823499999997</v>
      </c>
      <c r="AH53" s="101">
        <f t="shared" si="12"/>
        <v>0</v>
      </c>
      <c r="AI53" s="98"/>
      <c r="AJ53" s="100">
        <f>+Costos!G119</f>
        <v>303.67823499999997</v>
      </c>
      <c r="AK53" s="101">
        <f t="shared" si="13"/>
        <v>0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>
        <v>1</v>
      </c>
      <c r="F54" s="100">
        <f>+Costos!G120</f>
        <v>607.35646999999994</v>
      </c>
      <c r="G54" s="101">
        <f t="shared" si="3"/>
        <v>607.35646999999994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>
        <v>1</v>
      </c>
      <c r="I55" s="100">
        <f>+Costos!G122</f>
        <v>3036.7823499999995</v>
      </c>
      <c r="J55" s="101">
        <f t="shared" si="4"/>
        <v>3036.7823499999995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>
        <v>1</v>
      </c>
      <c r="C60" s="100">
        <f>+Costos!G149</f>
        <v>17702.546131199997</v>
      </c>
      <c r="D60" s="101">
        <f t="shared" si="2"/>
        <v>17702.546131199997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/>
      <c r="X69" s="100">
        <f>+Costos!G207</f>
        <v>4186.6523999999999</v>
      </c>
      <c r="Y69" s="101">
        <f t="shared" si="9"/>
        <v>0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/>
      <c r="X71" s="100">
        <f>+Costos!G200</f>
        <v>532.41047999999989</v>
      </c>
      <c r="Y71" s="101">
        <f t="shared" si="9"/>
        <v>0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17702.546131199997</v>
      </c>
      <c r="E73" s="92"/>
      <c r="F73" s="93"/>
      <c r="G73" s="99">
        <f>SUM(G35:G72)</f>
        <v>4631.1329399999995</v>
      </c>
      <c r="H73" s="92"/>
      <c r="I73" s="93"/>
      <c r="J73" s="99">
        <f>SUM(J35:J72)</f>
        <v>4173.5194083333326</v>
      </c>
      <c r="K73" s="92"/>
      <c r="L73" s="93"/>
      <c r="M73" s="99">
        <f>SUM(M35:M72)</f>
        <v>0</v>
      </c>
      <c r="N73" s="92"/>
      <c r="O73" s="93"/>
      <c r="P73" s="99">
        <f>SUM(P35:P72)</f>
        <v>0</v>
      </c>
      <c r="Q73" s="92"/>
      <c r="R73" s="93"/>
      <c r="S73" s="99">
        <f>SUM(S35:S72)</f>
        <v>11892.179996666668</v>
      </c>
      <c r="T73" s="92"/>
      <c r="U73" s="93"/>
      <c r="V73" s="99">
        <f>SUM(V35:V72)</f>
        <v>0</v>
      </c>
      <c r="W73" s="92"/>
      <c r="X73" s="93"/>
      <c r="Y73" s="99">
        <f>SUM(Y35:Y72)</f>
        <v>0</v>
      </c>
      <c r="Z73" s="92"/>
      <c r="AA73" s="93"/>
      <c r="AB73" s="99">
        <f>SUM(AB35:AB72)</f>
        <v>21</v>
      </c>
      <c r="AC73" s="92"/>
      <c r="AD73" s="93"/>
      <c r="AE73" s="99">
        <f>SUM(AE35:AE72)</f>
        <v>0</v>
      </c>
      <c r="AF73" s="92"/>
      <c r="AG73" s="93"/>
      <c r="AH73" s="99">
        <f>SUM(AH35:AH72)</f>
        <v>0</v>
      </c>
      <c r="AI73" s="92"/>
      <c r="AJ73" s="93"/>
      <c r="AK73" s="99">
        <f>SUM(AK35:AK72)</f>
        <v>0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>
        <v>2</v>
      </c>
      <c r="C79" s="102">
        <f>+Costos!K16</f>
        <v>4053.8160000000003</v>
      </c>
      <c r="D79" s="104">
        <f>B79*C79</f>
        <v>8107.6320000000005</v>
      </c>
      <c r="E79" s="103"/>
      <c r="F79" s="102">
        <f>+Costos!K16</f>
        <v>4053.8160000000003</v>
      </c>
      <c r="G79" s="104">
        <f>E79*F79</f>
        <v>0</v>
      </c>
      <c r="H79" s="103"/>
      <c r="I79" s="102">
        <f>+Costos!K16</f>
        <v>4053.8160000000003</v>
      </c>
      <c r="J79" s="104">
        <f>H79*I79</f>
        <v>0</v>
      </c>
      <c r="K79" s="103"/>
      <c r="L79" s="102">
        <f>+Costos!K16</f>
        <v>4053.8160000000003</v>
      </c>
      <c r="M79" s="104">
        <f>K79*L79</f>
        <v>0</v>
      </c>
      <c r="N79" s="103"/>
      <c r="O79" s="102">
        <f>+Costos!K16</f>
        <v>4053.8160000000003</v>
      </c>
      <c r="P79" s="104">
        <f>N79*O79</f>
        <v>0</v>
      </c>
      <c r="Q79" s="103"/>
      <c r="R79" s="102">
        <f>+Costos!K16</f>
        <v>4053.8160000000003</v>
      </c>
      <c r="S79" s="104">
        <f>Q79*R79</f>
        <v>0</v>
      </c>
      <c r="T79" s="103">
        <v>2</v>
      </c>
      <c r="U79" s="102">
        <f>+Costos!K16</f>
        <v>4053.8160000000003</v>
      </c>
      <c r="V79" s="104">
        <f>T79*U79</f>
        <v>8107.6320000000005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/>
      <c r="AD79" s="102">
        <f>+Costos!K16</f>
        <v>4053.8160000000003</v>
      </c>
      <c r="AE79" s="104">
        <f>AC79*AD79</f>
        <v>0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>
        <v>1</v>
      </c>
      <c r="C80" s="102">
        <f>+Costos!K17</f>
        <v>11447.800000000001</v>
      </c>
      <c r="D80" s="104">
        <f>B80*C80</f>
        <v>11447.800000000001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19555.432000000001</v>
      </c>
      <c r="E81" s="265"/>
      <c r="F81" s="266"/>
      <c r="G81" s="99">
        <f>SUM(G78:G80)</f>
        <v>0</v>
      </c>
      <c r="H81" s="265"/>
      <c r="I81" s="266"/>
      <c r="J81" s="99">
        <f>SUM(J78:J80)</f>
        <v>0</v>
      </c>
      <c r="K81" s="265"/>
      <c r="L81" s="266"/>
      <c r="M81" s="99">
        <f>SUM(M78:M80)</f>
        <v>0</v>
      </c>
      <c r="N81" s="265"/>
      <c r="O81" s="266"/>
      <c r="P81" s="99">
        <f>SUM(P78:P80)</f>
        <v>0</v>
      </c>
      <c r="Q81" s="265"/>
      <c r="R81" s="266"/>
      <c r="S81" s="99">
        <f>SUM(S78:S80)</f>
        <v>0</v>
      </c>
      <c r="T81" s="265"/>
      <c r="U81" s="266"/>
      <c r="V81" s="99">
        <f>SUM(V78:V80)</f>
        <v>8107.6320000000005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0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>
        <v>2</v>
      </c>
      <c r="F90" s="102">
        <f>+Costos!K10</f>
        <v>1400</v>
      </c>
      <c r="G90" s="104">
        <f>E90*F90</f>
        <v>2800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>
        <v>2</v>
      </c>
      <c r="R90" s="102">
        <f>+Costos!K10</f>
        <v>1400</v>
      </c>
      <c r="S90" s="104">
        <f>Q90*R90</f>
        <v>2800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2800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2800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4"/>
  <sheetViews>
    <sheetView topLeftCell="A32" zoomScaleNormal="100" workbookViewId="0">
      <pane xSplit="1" topLeftCell="Z1" activePane="topRight" state="frozen"/>
      <selection pane="topRight" activeCell="AI51" sqref="AI51"/>
    </sheetView>
  </sheetViews>
  <sheetFormatPr baseColWidth="10" defaultRowHeight="15"/>
  <cols>
    <col min="1" max="1" width="34.140625" customWidth="1"/>
    <col min="2" max="2" width="11.7109375" customWidth="1"/>
    <col min="4" max="4" width="16.140625" bestFit="1" customWidth="1"/>
    <col min="7" max="7" width="12.7109375" bestFit="1" customWidth="1"/>
    <col min="8" max="8" width="12.140625" bestFit="1" customWidth="1"/>
    <col min="10" max="10" width="15.28515625" bestFit="1" customWidth="1"/>
    <col min="13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  <col min="31" max="31" width="12.7109375" bestFit="1" customWidth="1"/>
  </cols>
  <sheetData>
    <row r="1" spans="1:15" ht="33.75">
      <c r="A1" s="79" t="s">
        <v>316</v>
      </c>
      <c r="B1" s="2"/>
      <c r="F1" s="3"/>
      <c r="G1" s="3"/>
      <c r="H1" s="3"/>
      <c r="I1" s="2"/>
      <c r="J1" s="2"/>
      <c r="K1" s="2"/>
      <c r="L1" s="2"/>
    </row>
    <row r="2" spans="1:15" ht="30">
      <c r="A2" s="80" t="s">
        <v>237</v>
      </c>
      <c r="B2" s="39"/>
      <c r="C2" s="39"/>
      <c r="D2" s="39"/>
      <c r="E2" s="2"/>
      <c r="F2" s="2"/>
      <c r="G2" s="2"/>
      <c r="H2" s="2"/>
      <c r="I2" s="2"/>
      <c r="J2" s="2"/>
      <c r="K2" s="2"/>
      <c r="L2" s="2"/>
      <c r="M2" s="10"/>
    </row>
    <row r="3" spans="1:15" ht="33.75">
      <c r="A3" s="295" t="s">
        <v>266</v>
      </c>
      <c r="B3" s="296" t="s">
        <v>138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>
      <c r="A4" s="295"/>
      <c r="B4" s="296"/>
      <c r="C4" s="202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60" t="s">
        <v>2</v>
      </c>
    </row>
    <row r="5" spans="1:15">
      <c r="A5" s="295"/>
      <c r="B5" s="296"/>
      <c r="C5" s="60" t="s">
        <v>3</v>
      </c>
      <c r="D5" s="61" t="s">
        <v>4</v>
      </c>
      <c r="E5" s="60" t="s">
        <v>5</v>
      </c>
      <c r="F5" s="62" t="s">
        <v>6</v>
      </c>
      <c r="G5" s="60" t="s">
        <v>7</v>
      </c>
      <c r="H5" s="62" t="s">
        <v>270</v>
      </c>
      <c r="I5" s="60" t="s">
        <v>271</v>
      </c>
      <c r="J5" s="62" t="s">
        <v>8</v>
      </c>
      <c r="K5" s="60" t="s">
        <v>9</v>
      </c>
      <c r="L5" s="62" t="s">
        <v>10</v>
      </c>
      <c r="M5" s="60" t="s">
        <v>11</v>
      </c>
      <c r="N5" s="63" t="s">
        <v>12</v>
      </c>
      <c r="O5" s="60" t="s">
        <v>13</v>
      </c>
    </row>
    <row r="6" spans="1:15">
      <c r="A6" s="19" t="s">
        <v>385</v>
      </c>
      <c r="B6" s="19"/>
      <c r="C6" s="215"/>
      <c r="D6" s="215">
        <v>-106272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66">
        <f t="shared" ref="O6:O16" si="0">SUM(C6:N6)</f>
        <v>-106272</v>
      </c>
    </row>
    <row r="7" spans="1:15">
      <c r="A7" s="4" t="s">
        <v>349</v>
      </c>
      <c r="B7" s="4" t="s">
        <v>142</v>
      </c>
      <c r="C7" s="216"/>
      <c r="D7" s="216">
        <v>112240</v>
      </c>
      <c r="E7" s="216"/>
      <c r="F7" s="216"/>
      <c r="G7" s="216"/>
      <c r="H7" s="216"/>
      <c r="I7" s="216"/>
      <c r="J7" s="216">
        <v>123690</v>
      </c>
      <c r="K7" s="216"/>
      <c r="L7" s="216"/>
      <c r="M7" s="216"/>
      <c r="N7" s="216"/>
      <c r="O7" s="66">
        <f t="shared" si="0"/>
        <v>235930</v>
      </c>
    </row>
    <row r="8" spans="1:15" ht="15.75">
      <c r="A8" s="4" t="s">
        <v>349</v>
      </c>
      <c r="B8" s="4" t="s">
        <v>142</v>
      </c>
      <c r="C8" s="216"/>
      <c r="D8" s="216"/>
      <c r="E8" s="216"/>
      <c r="F8" s="216"/>
      <c r="G8" s="216"/>
      <c r="H8" s="216"/>
      <c r="I8" s="216"/>
      <c r="J8" s="216">
        <v>145691</v>
      </c>
      <c r="K8" s="216"/>
      <c r="L8" s="216"/>
      <c r="M8" s="251"/>
      <c r="N8" s="216"/>
      <c r="O8" s="66">
        <f t="shared" si="0"/>
        <v>145691</v>
      </c>
    </row>
    <row r="9" spans="1:15">
      <c r="A9" s="240" t="s">
        <v>349</v>
      </c>
      <c r="B9" s="4" t="s">
        <v>373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66">
        <f t="shared" si="0"/>
        <v>0</v>
      </c>
    </row>
    <row r="10" spans="1:15">
      <c r="A10" s="4"/>
      <c r="B10" s="4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66">
        <f t="shared" si="0"/>
        <v>0</v>
      </c>
    </row>
    <row r="11" spans="1:15">
      <c r="A11" s="4"/>
      <c r="B11" s="4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66">
        <f t="shared" si="0"/>
        <v>0</v>
      </c>
    </row>
    <row r="12" spans="1:15">
      <c r="A12" s="4"/>
      <c r="B12" s="21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66">
        <f t="shared" si="0"/>
        <v>0</v>
      </c>
    </row>
    <row r="13" spans="1:15">
      <c r="A13" s="5"/>
      <c r="B13" s="2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66">
        <f t="shared" si="0"/>
        <v>0</v>
      </c>
    </row>
    <row r="14" spans="1:15">
      <c r="A14" s="4"/>
      <c r="B14" s="4"/>
      <c r="C14" s="216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66">
        <f t="shared" si="0"/>
        <v>0</v>
      </c>
    </row>
    <row r="15" spans="1:15">
      <c r="A15" s="4"/>
      <c r="B15" s="4"/>
      <c r="C15" s="21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66">
        <f t="shared" si="0"/>
        <v>0</v>
      </c>
    </row>
    <row r="16" spans="1:15">
      <c r="A16" s="24"/>
      <c r="B16" s="24"/>
      <c r="C16" s="218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66">
        <f t="shared" si="0"/>
        <v>0</v>
      </c>
    </row>
    <row r="17" spans="1:38" ht="18">
      <c r="A17" s="64" t="s">
        <v>16</v>
      </c>
      <c r="B17" s="89"/>
      <c r="C17" s="65">
        <f>SUM(C6:C16)</f>
        <v>0</v>
      </c>
      <c r="D17" s="65">
        <f t="shared" ref="D17:O17" si="1">SUM(D6:D16)</f>
        <v>5968</v>
      </c>
      <c r="E17" s="65">
        <f t="shared" si="1"/>
        <v>0</v>
      </c>
      <c r="F17" s="65">
        <f t="shared" si="1"/>
        <v>0</v>
      </c>
      <c r="G17" s="65">
        <f t="shared" si="1"/>
        <v>0</v>
      </c>
      <c r="H17" s="65">
        <f t="shared" si="1"/>
        <v>0</v>
      </c>
      <c r="I17" s="65">
        <f t="shared" si="1"/>
        <v>0</v>
      </c>
      <c r="J17" s="65">
        <f>SUM(J6:J15)</f>
        <v>269381</v>
      </c>
      <c r="K17" s="65">
        <f t="shared" si="1"/>
        <v>0</v>
      </c>
      <c r="L17" s="65">
        <f t="shared" si="1"/>
        <v>0</v>
      </c>
      <c r="M17" s="65">
        <f t="shared" si="1"/>
        <v>0</v>
      </c>
      <c r="N17" s="65">
        <f t="shared" si="1"/>
        <v>0</v>
      </c>
      <c r="O17" s="65">
        <f t="shared" si="1"/>
        <v>275349</v>
      </c>
    </row>
    <row r="19" spans="1:38" s="38" customFormat="1"/>
    <row r="20" spans="1:38" ht="30">
      <c r="A20" s="42" t="s">
        <v>238</v>
      </c>
      <c r="B20" s="25"/>
      <c r="C20" s="23"/>
    </row>
    <row r="21" spans="1:38" ht="15" customHeight="1">
      <c r="A21" s="43"/>
      <c r="B21" s="25"/>
      <c r="C21" s="23"/>
    </row>
    <row r="22" spans="1:38" ht="23.25">
      <c r="A22" s="44" t="s">
        <v>275</v>
      </c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9"/>
    </row>
    <row r="23" spans="1:38" ht="24.75" customHeight="1">
      <c r="A23" s="41"/>
      <c r="B23" s="300" t="s">
        <v>319</v>
      </c>
      <c r="C23" s="301" t="s">
        <v>3</v>
      </c>
      <c r="D23" s="301"/>
      <c r="E23" s="302"/>
      <c r="F23" s="303" t="s">
        <v>4</v>
      </c>
      <c r="G23" s="293"/>
      <c r="H23" s="294"/>
      <c r="I23" s="292" t="s">
        <v>5</v>
      </c>
      <c r="J23" s="293"/>
      <c r="K23" s="294"/>
      <c r="L23" s="292" t="s">
        <v>6</v>
      </c>
      <c r="M23" s="293"/>
      <c r="N23" s="294"/>
      <c r="O23" s="292" t="s">
        <v>7</v>
      </c>
      <c r="P23" s="293"/>
      <c r="Q23" s="294"/>
      <c r="R23" s="292" t="s">
        <v>270</v>
      </c>
      <c r="S23" s="293"/>
      <c r="T23" s="294"/>
      <c r="U23" s="292" t="s">
        <v>271</v>
      </c>
      <c r="V23" s="293"/>
      <c r="W23" s="294"/>
      <c r="X23" s="292" t="s">
        <v>8</v>
      </c>
      <c r="Y23" s="293"/>
      <c r="Z23" s="294"/>
      <c r="AA23" s="292" t="s">
        <v>9</v>
      </c>
      <c r="AB23" s="293"/>
      <c r="AC23" s="294"/>
      <c r="AD23" s="292" t="s">
        <v>10</v>
      </c>
      <c r="AE23" s="293"/>
      <c r="AF23" s="294"/>
      <c r="AG23" s="292" t="s">
        <v>11</v>
      </c>
      <c r="AH23" s="293"/>
      <c r="AI23" s="294"/>
      <c r="AJ23" s="292" t="s">
        <v>12</v>
      </c>
      <c r="AK23" s="293"/>
      <c r="AL23" s="294"/>
    </row>
    <row r="24" spans="1:38" ht="15.75" customHeight="1">
      <c r="A24" s="22"/>
      <c r="B24" s="300"/>
      <c r="C24" s="48" t="s">
        <v>245</v>
      </c>
      <c r="D24" s="49" t="s">
        <v>246</v>
      </c>
      <c r="E24" s="50" t="s">
        <v>2</v>
      </c>
      <c r="F24" s="48" t="s">
        <v>245</v>
      </c>
      <c r="G24" s="49" t="s">
        <v>246</v>
      </c>
      <c r="H24" s="50" t="s">
        <v>2</v>
      </c>
      <c r="I24" s="48" t="s">
        <v>245</v>
      </c>
      <c r="J24" s="49" t="s">
        <v>246</v>
      </c>
      <c r="K24" s="50" t="s">
        <v>2</v>
      </c>
      <c r="L24" s="48" t="s">
        <v>245</v>
      </c>
      <c r="M24" s="49" t="s">
        <v>246</v>
      </c>
      <c r="N24" s="50" t="s">
        <v>2</v>
      </c>
      <c r="O24" s="48" t="s">
        <v>245</v>
      </c>
      <c r="P24" s="49" t="s">
        <v>246</v>
      </c>
      <c r="Q24" s="50" t="s">
        <v>2</v>
      </c>
      <c r="R24" s="48" t="s">
        <v>245</v>
      </c>
      <c r="S24" s="49" t="s">
        <v>246</v>
      </c>
      <c r="T24" s="50" t="s">
        <v>2</v>
      </c>
      <c r="U24" s="48" t="s">
        <v>245</v>
      </c>
      <c r="V24" s="49" t="s">
        <v>246</v>
      </c>
      <c r="W24" s="50" t="s">
        <v>2</v>
      </c>
      <c r="X24" s="48" t="s">
        <v>245</v>
      </c>
      <c r="Y24" s="49" t="s">
        <v>246</v>
      </c>
      <c r="Z24" s="50" t="s">
        <v>2</v>
      </c>
      <c r="AA24" s="48" t="s">
        <v>245</v>
      </c>
      <c r="AB24" s="49" t="s">
        <v>246</v>
      </c>
      <c r="AC24" s="50" t="s">
        <v>2</v>
      </c>
      <c r="AD24" s="48" t="s">
        <v>245</v>
      </c>
      <c r="AE24" s="49" t="s">
        <v>246</v>
      </c>
      <c r="AF24" s="50" t="s">
        <v>2</v>
      </c>
      <c r="AG24" s="48" t="s">
        <v>245</v>
      </c>
      <c r="AH24" s="49" t="s">
        <v>246</v>
      </c>
      <c r="AI24" s="50" t="s">
        <v>2</v>
      </c>
      <c r="AJ24" s="48" t="s">
        <v>245</v>
      </c>
      <c r="AK24" s="49" t="s">
        <v>246</v>
      </c>
      <c r="AL24" s="50" t="s">
        <v>2</v>
      </c>
    </row>
    <row r="25" spans="1:38" ht="15" customHeight="1">
      <c r="A25" s="71" t="s">
        <v>139</v>
      </c>
      <c r="B25" s="29">
        <v>60</v>
      </c>
      <c r="C25" s="82"/>
      <c r="D25" s="90">
        <f>+Costos!K20</f>
        <v>22.190999999999999</v>
      </c>
      <c r="E25" s="91">
        <f>B25*C25*D25</f>
        <v>0</v>
      </c>
      <c r="F25" s="82"/>
      <c r="G25" s="90">
        <f>+Costos!K20</f>
        <v>22.190999999999999</v>
      </c>
      <c r="H25" s="91">
        <f>B25*F25*G25</f>
        <v>0</v>
      </c>
      <c r="I25" s="82"/>
      <c r="J25" s="90">
        <f>+Costos!K20</f>
        <v>22.190999999999999</v>
      </c>
      <c r="K25" s="91">
        <f>B25*I25*G25</f>
        <v>0</v>
      </c>
      <c r="L25" s="82"/>
      <c r="M25" s="90">
        <f>+Costos!K20</f>
        <v>22.190999999999999</v>
      </c>
      <c r="N25" s="91">
        <f>B25*L25*M25</f>
        <v>0</v>
      </c>
      <c r="O25" s="82"/>
      <c r="P25" s="90">
        <f>+Costos!K20</f>
        <v>22.190999999999999</v>
      </c>
      <c r="Q25" s="91">
        <f>B25*O25*P25</f>
        <v>0</v>
      </c>
      <c r="R25" s="82"/>
      <c r="S25" s="90">
        <f>+Costos!K20</f>
        <v>22.190999999999999</v>
      </c>
      <c r="T25" s="91">
        <f>B25*R25*S25</f>
        <v>0</v>
      </c>
      <c r="U25" s="82"/>
      <c r="V25" s="90">
        <f>+Costos!K20</f>
        <v>22.190999999999999</v>
      </c>
      <c r="W25" s="91">
        <f>B25*U25*V25</f>
        <v>0</v>
      </c>
      <c r="X25" s="82"/>
      <c r="Y25" s="90">
        <f>+Costos!K20</f>
        <v>22.190999999999999</v>
      </c>
      <c r="Z25" s="91">
        <f>B25*X25*Y25</f>
        <v>0</v>
      </c>
      <c r="AA25" s="82"/>
      <c r="AB25" s="90">
        <f>+Costos!K20</f>
        <v>22.190999999999999</v>
      </c>
      <c r="AC25" s="91">
        <f>B25*AA25*AB25</f>
        <v>0</v>
      </c>
      <c r="AD25" s="82"/>
      <c r="AE25" s="90">
        <f>+Costos!K20</f>
        <v>22.190999999999999</v>
      </c>
      <c r="AF25" s="91">
        <f>B25*AD25*AE25</f>
        <v>0</v>
      </c>
      <c r="AG25" s="82"/>
      <c r="AH25" s="90">
        <f>+Costos!K20</f>
        <v>22.190999999999999</v>
      </c>
      <c r="AI25" s="91">
        <f>B25*AG25*AH25</f>
        <v>0</v>
      </c>
      <c r="AJ25" s="82"/>
      <c r="AK25" s="90">
        <f>+Costos!K20</f>
        <v>22.190999999999999</v>
      </c>
      <c r="AL25" s="91">
        <f>B25*AJ25*AK25</f>
        <v>0</v>
      </c>
    </row>
    <row r="26" spans="1:38" ht="15" customHeight="1">
      <c r="A26" s="72" t="s">
        <v>140</v>
      </c>
      <c r="B26" s="26">
        <v>96</v>
      </c>
      <c r="C26" s="83"/>
      <c r="D26" s="90">
        <f>+Costos!K21</f>
        <v>11.549200000000001</v>
      </c>
      <c r="E26" s="91">
        <f>B26*C26*D26</f>
        <v>0</v>
      </c>
      <c r="F26" s="83"/>
      <c r="G26" s="90">
        <f>+Costos!K21</f>
        <v>11.549200000000001</v>
      </c>
      <c r="H26" s="91">
        <f>B26*F26*G26</f>
        <v>0</v>
      </c>
      <c r="I26" s="83"/>
      <c r="J26" s="90">
        <f>+Costos!K21</f>
        <v>11.549200000000001</v>
      </c>
      <c r="K26" s="91">
        <f>B26*I26*G26</f>
        <v>0</v>
      </c>
      <c r="L26" s="83"/>
      <c r="M26" s="90">
        <f>+Costos!K21</f>
        <v>11.549200000000001</v>
      </c>
      <c r="N26" s="91">
        <f>B26*L26*M26</f>
        <v>0</v>
      </c>
      <c r="O26" s="83"/>
      <c r="P26" s="90">
        <f>+Costos!K21</f>
        <v>11.549200000000001</v>
      </c>
      <c r="Q26" s="91">
        <f>B26*O26*P26</f>
        <v>0</v>
      </c>
      <c r="R26" s="83"/>
      <c r="S26" s="90">
        <f>+Costos!K21</f>
        <v>11.549200000000001</v>
      </c>
      <c r="T26" s="91">
        <f>B26*R26*S26</f>
        <v>0</v>
      </c>
      <c r="U26" s="83"/>
      <c r="V26" s="90">
        <f>+Costos!K21</f>
        <v>11.549200000000001</v>
      </c>
      <c r="W26" s="91">
        <f>B26*U26*V26</f>
        <v>0</v>
      </c>
      <c r="X26" s="83"/>
      <c r="Y26" s="90">
        <f>+Costos!K21</f>
        <v>11.549200000000001</v>
      </c>
      <c r="Z26" s="91">
        <f>B26*X26*Y26</f>
        <v>0</v>
      </c>
      <c r="AA26" s="83"/>
      <c r="AB26" s="90">
        <f>+Costos!K21</f>
        <v>11.549200000000001</v>
      </c>
      <c r="AC26" s="91">
        <f>B26*AA26*AB26</f>
        <v>0</v>
      </c>
      <c r="AD26" s="83"/>
      <c r="AE26" s="90">
        <f>+Costos!K21</f>
        <v>11.549200000000001</v>
      </c>
      <c r="AF26" s="91">
        <f>B26*AD26*AE26</f>
        <v>0</v>
      </c>
      <c r="AG26" s="83"/>
      <c r="AH26" s="90">
        <f>+Costos!K21</f>
        <v>11.549200000000001</v>
      </c>
      <c r="AI26" s="91">
        <f>B26*AG26*AH26</f>
        <v>0</v>
      </c>
      <c r="AJ26" s="83"/>
      <c r="AK26" s="90">
        <f>+Costos!K21</f>
        <v>11.549200000000001</v>
      </c>
      <c r="AL26" s="91">
        <f>B26*AJ26*AK26</f>
        <v>0</v>
      </c>
    </row>
    <row r="27" spans="1:38" ht="15" customHeight="1">
      <c r="A27" s="87" t="s">
        <v>141</v>
      </c>
      <c r="B27" s="88">
        <v>96</v>
      </c>
      <c r="C27" s="83"/>
      <c r="D27" s="90">
        <f>+Costos!K22</f>
        <v>13.337999999999999</v>
      </c>
      <c r="E27" s="91">
        <f>B27*C27*D27</f>
        <v>0</v>
      </c>
      <c r="F27" s="83"/>
      <c r="G27" s="90">
        <f>+Costos!K22</f>
        <v>13.337999999999999</v>
      </c>
      <c r="H27" s="91">
        <f>B27*F27*G27</f>
        <v>0</v>
      </c>
      <c r="I27" s="83"/>
      <c r="J27" s="90">
        <f>+Costos!K22</f>
        <v>13.337999999999999</v>
      </c>
      <c r="K27" s="91">
        <f>B27*I27*G27</f>
        <v>0</v>
      </c>
      <c r="L27" s="83"/>
      <c r="M27" s="90">
        <f>+Costos!K22</f>
        <v>13.337999999999999</v>
      </c>
      <c r="N27" s="91">
        <f>B27*L27*M27</f>
        <v>0</v>
      </c>
      <c r="O27" s="83"/>
      <c r="P27" s="90">
        <f>+Costos!K22</f>
        <v>13.337999999999999</v>
      </c>
      <c r="Q27" s="91">
        <f>B27*O27*P27</f>
        <v>0</v>
      </c>
      <c r="R27" s="83"/>
      <c r="S27" s="90">
        <f>+Costos!K22</f>
        <v>13.337999999999999</v>
      </c>
      <c r="T27" s="91">
        <f>B27*R27*S27</f>
        <v>0</v>
      </c>
      <c r="U27" s="83"/>
      <c r="V27" s="90">
        <f>+Costos!K22</f>
        <v>13.337999999999999</v>
      </c>
      <c r="W27" s="91">
        <f>B27*U27*V27</f>
        <v>0</v>
      </c>
      <c r="X27" s="83"/>
      <c r="Y27" s="90">
        <f>+Costos!K22</f>
        <v>13.337999999999999</v>
      </c>
      <c r="Z27" s="91">
        <f>B27*X27*Y27</f>
        <v>0</v>
      </c>
      <c r="AA27" s="83"/>
      <c r="AB27" s="90">
        <f>+Costos!K22</f>
        <v>13.337999999999999</v>
      </c>
      <c r="AC27" s="91">
        <f>B27*AA27*AB27</f>
        <v>0</v>
      </c>
      <c r="AD27" s="83"/>
      <c r="AE27" s="90">
        <f>+Costos!K22</f>
        <v>13.337999999999999</v>
      </c>
      <c r="AF27" s="91">
        <f>B27*AD27*AE27</f>
        <v>0</v>
      </c>
      <c r="AG27" s="83">
        <v>1</v>
      </c>
      <c r="AH27" s="90">
        <f>+Costos!K22</f>
        <v>13.337999999999999</v>
      </c>
      <c r="AI27" s="91">
        <f>B27*AG27*AH27</f>
        <v>1280.4479999999999</v>
      </c>
      <c r="AJ27" s="83"/>
      <c r="AK27" s="90">
        <f>+Costos!K22</f>
        <v>13.337999999999999</v>
      </c>
      <c r="AL27" s="91">
        <f>B27*AJ27*AK27</f>
        <v>0</v>
      </c>
    </row>
    <row r="28" spans="1:38" s="267" customFormat="1" ht="15" customHeight="1">
      <c r="A28" s="264" t="s">
        <v>279</v>
      </c>
      <c r="B28" s="265"/>
      <c r="C28" s="266"/>
      <c r="D28" s="94"/>
      <c r="E28" s="99">
        <f>SUM(E25:E27)</f>
        <v>0</v>
      </c>
      <c r="F28" s="268"/>
      <c r="G28" s="94"/>
      <c r="H28" s="99">
        <f>SUM(H25:H27)</f>
        <v>0</v>
      </c>
      <c r="I28" s="268"/>
      <c r="J28" s="94"/>
      <c r="K28" s="99">
        <f>SUM(K25:K27)</f>
        <v>0</v>
      </c>
      <c r="L28" s="268"/>
      <c r="M28" s="94"/>
      <c r="N28" s="99">
        <f>SUM(N25:N27)</f>
        <v>0</v>
      </c>
      <c r="O28" s="268"/>
      <c r="P28" s="94"/>
      <c r="Q28" s="99">
        <f>SUM(Q25:Q27)</f>
        <v>0</v>
      </c>
      <c r="R28" s="268"/>
      <c r="S28" s="94"/>
      <c r="T28" s="99">
        <f>SUM(T25:T27)</f>
        <v>0</v>
      </c>
      <c r="U28" s="268"/>
      <c r="V28" s="94"/>
      <c r="W28" s="99">
        <f>SUM(W25:W27)</f>
        <v>0</v>
      </c>
      <c r="X28" s="268"/>
      <c r="Y28" s="94"/>
      <c r="Z28" s="99">
        <f>SUM(Z25:Z27)</f>
        <v>0</v>
      </c>
      <c r="AA28" s="268"/>
      <c r="AB28" s="94"/>
      <c r="AC28" s="99">
        <f>SUM(AC25:AC27)</f>
        <v>0</v>
      </c>
      <c r="AD28" s="268"/>
      <c r="AE28" s="94"/>
      <c r="AF28" s="99">
        <f>SUM(AF25:AF27)</f>
        <v>0</v>
      </c>
      <c r="AG28" s="268"/>
      <c r="AH28" s="94"/>
      <c r="AI28" s="99">
        <f>SUM(AI25:AI27)</f>
        <v>1280.4479999999999</v>
      </c>
      <c r="AJ28" s="268"/>
      <c r="AK28" s="94"/>
      <c r="AL28" s="99">
        <f>SUM(AL25:AL27)</f>
        <v>0</v>
      </c>
    </row>
    <row r="29" spans="1:38" ht="15" customHeight="1"/>
    <row r="30" spans="1:38" ht="16.5" customHeight="1"/>
    <row r="31" spans="1:38" ht="24" thickBot="1">
      <c r="A31" s="45" t="s">
        <v>258</v>
      </c>
      <c r="D31" s="199"/>
      <c r="E31" s="199"/>
      <c r="F31" s="199"/>
      <c r="G31" s="199"/>
      <c r="H31" s="199"/>
      <c r="I31" s="199"/>
      <c r="J31" s="199"/>
      <c r="K31" s="199"/>
      <c r="L31" s="6"/>
    </row>
    <row r="32" spans="1:38">
      <c r="A32" s="73"/>
      <c r="B32" s="308" t="s">
        <v>3</v>
      </c>
      <c r="C32" s="309"/>
      <c r="D32" s="309"/>
      <c r="E32" s="307" t="s">
        <v>4</v>
      </c>
      <c r="F32" s="307"/>
      <c r="G32" s="307"/>
      <c r="H32" s="307" t="s">
        <v>5</v>
      </c>
      <c r="I32" s="307"/>
      <c r="J32" s="307"/>
      <c r="K32" s="307" t="s">
        <v>6</v>
      </c>
      <c r="L32" s="307"/>
      <c r="M32" s="307"/>
      <c r="N32" s="307" t="s">
        <v>7</v>
      </c>
      <c r="O32" s="307"/>
      <c r="P32" s="307"/>
      <c r="Q32" s="307" t="s">
        <v>270</v>
      </c>
      <c r="R32" s="307"/>
      <c r="S32" s="307"/>
      <c r="T32" s="307" t="s">
        <v>271</v>
      </c>
      <c r="U32" s="307"/>
      <c r="V32" s="307"/>
      <c r="W32" s="307" t="s">
        <v>8</v>
      </c>
      <c r="X32" s="307"/>
      <c r="Y32" s="307"/>
      <c r="Z32" s="307" t="s">
        <v>9</v>
      </c>
      <c r="AA32" s="307"/>
      <c r="AB32" s="307"/>
      <c r="AC32" s="307" t="s">
        <v>10</v>
      </c>
      <c r="AD32" s="307"/>
      <c r="AE32" s="307"/>
      <c r="AF32" s="307" t="s">
        <v>11</v>
      </c>
      <c r="AG32" s="307"/>
      <c r="AH32" s="307"/>
      <c r="AI32" s="307" t="s">
        <v>12</v>
      </c>
      <c r="AJ32" s="307"/>
      <c r="AK32" s="307"/>
    </row>
    <row r="33" spans="1:37" ht="18">
      <c r="A33" s="7" t="s">
        <v>239</v>
      </c>
      <c r="B33" s="78" t="s">
        <v>245</v>
      </c>
      <c r="C33" s="40" t="s">
        <v>246</v>
      </c>
      <c r="D33" s="31" t="s">
        <v>2</v>
      </c>
      <c r="E33" s="31" t="s">
        <v>245</v>
      </c>
      <c r="F33" s="40" t="s">
        <v>246</v>
      </c>
      <c r="G33" s="31" t="s">
        <v>2</v>
      </c>
      <c r="H33" s="31" t="s">
        <v>245</v>
      </c>
      <c r="I33" s="40" t="s">
        <v>246</v>
      </c>
      <c r="J33" s="31" t="s">
        <v>2</v>
      </c>
      <c r="K33" s="31" t="s">
        <v>245</v>
      </c>
      <c r="L33" s="40" t="s">
        <v>246</v>
      </c>
      <c r="M33" s="31" t="s">
        <v>2</v>
      </c>
      <c r="N33" s="31" t="s">
        <v>245</v>
      </c>
      <c r="O33" s="40" t="s">
        <v>246</v>
      </c>
      <c r="P33" s="31" t="s">
        <v>2</v>
      </c>
      <c r="Q33" s="31" t="s">
        <v>245</v>
      </c>
      <c r="R33" s="40" t="s">
        <v>246</v>
      </c>
      <c r="S33" s="31" t="s">
        <v>2</v>
      </c>
      <c r="T33" s="31" t="s">
        <v>245</v>
      </c>
      <c r="U33" s="40" t="s">
        <v>246</v>
      </c>
      <c r="V33" s="31" t="s">
        <v>2</v>
      </c>
      <c r="W33" s="31" t="s">
        <v>245</v>
      </c>
      <c r="X33" s="40" t="s">
        <v>246</v>
      </c>
      <c r="Y33" s="31" t="s">
        <v>2</v>
      </c>
      <c r="Z33" s="31" t="s">
        <v>245</v>
      </c>
      <c r="AA33" s="40" t="s">
        <v>246</v>
      </c>
      <c r="AB33" s="31" t="s">
        <v>2</v>
      </c>
      <c r="AC33" s="31" t="s">
        <v>245</v>
      </c>
      <c r="AD33" s="40" t="s">
        <v>246</v>
      </c>
      <c r="AE33" s="31" t="s">
        <v>2</v>
      </c>
      <c r="AF33" s="31" t="s">
        <v>245</v>
      </c>
      <c r="AG33" s="40" t="s">
        <v>246</v>
      </c>
      <c r="AH33" s="31" t="s">
        <v>2</v>
      </c>
      <c r="AI33" s="31" t="s">
        <v>245</v>
      </c>
      <c r="AJ33" s="40" t="s">
        <v>246</v>
      </c>
      <c r="AK33" s="31" t="s">
        <v>2</v>
      </c>
    </row>
    <row r="34" spans="1:37" ht="18">
      <c r="A34" s="7"/>
      <c r="B34" s="28"/>
      <c r="C34" s="84"/>
      <c r="D34" s="47"/>
      <c r="E34" s="11"/>
      <c r="F34" s="12"/>
      <c r="G34" s="13"/>
      <c r="H34" s="11"/>
      <c r="I34" s="11"/>
      <c r="J34" s="13"/>
      <c r="K34" s="11"/>
      <c r="L34" s="11"/>
      <c r="M34" s="13"/>
      <c r="N34" s="11"/>
      <c r="O34" s="11"/>
      <c r="P34" s="13"/>
      <c r="Q34" s="11"/>
      <c r="R34" s="11"/>
      <c r="S34" s="13"/>
      <c r="T34" s="11"/>
      <c r="U34" s="11"/>
      <c r="V34" s="13"/>
      <c r="W34" s="11"/>
      <c r="X34" s="11"/>
      <c r="Y34" s="13"/>
      <c r="Z34" s="11"/>
      <c r="AA34" s="11"/>
      <c r="AB34" s="13"/>
      <c r="AC34" s="11"/>
      <c r="AD34" s="11"/>
      <c r="AE34" s="13"/>
      <c r="AF34" s="11"/>
      <c r="AG34" s="11"/>
      <c r="AH34" s="13"/>
      <c r="AI34" s="11"/>
      <c r="AJ34" s="11"/>
      <c r="AK34" s="13"/>
    </row>
    <row r="35" spans="1:37" ht="15.75">
      <c r="A35" s="8" t="s">
        <v>18</v>
      </c>
      <c r="B35" s="98"/>
      <c r="C35" s="100">
        <f>+Costos!G39</f>
        <v>1619.1</v>
      </c>
      <c r="D35" s="101">
        <f>B35*C35</f>
        <v>0</v>
      </c>
      <c r="E35" s="98"/>
      <c r="F35" s="100">
        <f>+Costos!G39</f>
        <v>1619.1</v>
      </c>
      <c r="G35" s="101">
        <f>E35*F35</f>
        <v>0</v>
      </c>
      <c r="H35" s="98"/>
      <c r="I35" s="100">
        <f>+Costos!G39</f>
        <v>1619.1</v>
      </c>
      <c r="J35" s="101">
        <f>H35*I35</f>
        <v>0</v>
      </c>
      <c r="K35" s="98"/>
      <c r="L35" s="100">
        <f>+Costos!G39</f>
        <v>1619.1</v>
      </c>
      <c r="M35" s="101">
        <f>K35*L35</f>
        <v>0</v>
      </c>
      <c r="N35" s="98"/>
      <c r="O35" s="100">
        <f>+Costos!G39</f>
        <v>1619.1</v>
      </c>
      <c r="P35" s="101">
        <f>N35*O35</f>
        <v>0</v>
      </c>
      <c r="Q35" s="98"/>
      <c r="R35" s="100">
        <f>+Costos!G39</f>
        <v>1619.1</v>
      </c>
      <c r="S35" s="101">
        <f>Q35*R35</f>
        <v>0</v>
      </c>
      <c r="T35" s="98"/>
      <c r="U35" s="100">
        <f>+Costos!G39</f>
        <v>1619.1</v>
      </c>
      <c r="V35" s="101">
        <f>T35*U35</f>
        <v>0</v>
      </c>
      <c r="W35" s="98"/>
      <c r="X35" s="100">
        <f>+Costos!G39</f>
        <v>1619.1</v>
      </c>
      <c r="Y35" s="101">
        <f>W35*X35</f>
        <v>0</v>
      </c>
      <c r="Z35" s="98"/>
      <c r="AA35" s="100">
        <f>+Costos!G39</f>
        <v>1619.1</v>
      </c>
      <c r="AB35" s="101">
        <f>Z35*AA35</f>
        <v>0</v>
      </c>
      <c r="AC35" s="98"/>
      <c r="AD35" s="100">
        <f>+Costos!G39</f>
        <v>1619.1</v>
      </c>
      <c r="AE35" s="101">
        <f>AC35*AD35</f>
        <v>0</v>
      </c>
      <c r="AF35" s="98"/>
      <c r="AG35" s="100">
        <f>+Costos!G39</f>
        <v>1619.1</v>
      </c>
      <c r="AH35" s="101">
        <f>AF35*AG35</f>
        <v>0</v>
      </c>
      <c r="AI35" s="98"/>
      <c r="AJ35" s="100">
        <f>+Costos!G39</f>
        <v>1619.1</v>
      </c>
      <c r="AK35" s="101">
        <f>AI35*AJ35</f>
        <v>0</v>
      </c>
    </row>
    <row r="36" spans="1:37" ht="15.75">
      <c r="A36" s="8" t="s">
        <v>384</v>
      </c>
      <c r="B36" s="98"/>
      <c r="C36" s="100">
        <f>+Costos!G215</f>
        <v>10.5</v>
      </c>
      <c r="D36" s="101">
        <f>B36*C36</f>
        <v>0</v>
      </c>
      <c r="E36" s="98"/>
      <c r="F36" s="100">
        <f>+Costos!G215</f>
        <v>10.5</v>
      </c>
      <c r="G36" s="101">
        <f>E36*F36</f>
        <v>0</v>
      </c>
      <c r="H36" s="98"/>
      <c r="I36" s="100">
        <f>+Costos!G215</f>
        <v>10.5</v>
      </c>
      <c r="J36" s="101">
        <f>I36*H36</f>
        <v>0</v>
      </c>
      <c r="K36" s="98"/>
      <c r="L36" s="100"/>
      <c r="M36" s="101"/>
      <c r="N36" s="98"/>
      <c r="O36" s="100"/>
      <c r="P36" s="101"/>
      <c r="Q36" s="98"/>
      <c r="R36" s="100"/>
      <c r="S36" s="101"/>
      <c r="T36" s="98"/>
      <c r="U36" s="100">
        <v>10.5</v>
      </c>
      <c r="V36" s="101"/>
      <c r="W36" s="98">
        <v>1</v>
      </c>
      <c r="X36" s="100">
        <v>10.5</v>
      </c>
      <c r="Y36" s="101">
        <f>W36*X36</f>
        <v>10.5</v>
      </c>
      <c r="Z36" s="98"/>
      <c r="AA36" s="100">
        <v>10.5</v>
      </c>
      <c r="AB36" s="101"/>
      <c r="AC36" s="98"/>
      <c r="AD36" s="100"/>
      <c r="AE36" s="101"/>
      <c r="AF36" s="98"/>
      <c r="AG36" s="100">
        <v>10.5</v>
      </c>
      <c r="AH36" s="101"/>
      <c r="AI36" s="98"/>
      <c r="AJ36" s="100">
        <v>10.5</v>
      </c>
      <c r="AK36" s="101">
        <f>AI36*AJ36</f>
        <v>0</v>
      </c>
    </row>
    <row r="37" spans="1:37" ht="15.75">
      <c r="A37" s="8" t="s">
        <v>384</v>
      </c>
      <c r="B37" s="98"/>
      <c r="C37" s="100">
        <f>+Costos!G216</f>
        <v>21</v>
      </c>
      <c r="D37" s="101">
        <f>B37*C37</f>
        <v>0</v>
      </c>
      <c r="E37" s="98"/>
      <c r="F37" s="100">
        <f>+Costos!G216</f>
        <v>21</v>
      </c>
      <c r="G37" s="101">
        <f>E37*F37</f>
        <v>0</v>
      </c>
      <c r="H37" s="98"/>
      <c r="I37" s="100">
        <f>+Costos!G216</f>
        <v>21</v>
      </c>
      <c r="J37" s="101">
        <f>H37*I37</f>
        <v>0</v>
      </c>
      <c r="K37" s="98"/>
      <c r="L37" s="100"/>
      <c r="M37" s="101"/>
      <c r="N37" s="98"/>
      <c r="O37" s="100"/>
      <c r="P37" s="101"/>
      <c r="Q37" s="98"/>
      <c r="R37" s="100"/>
      <c r="S37" s="101"/>
      <c r="T37" s="98"/>
      <c r="U37" s="100">
        <v>21</v>
      </c>
      <c r="V37" s="101"/>
      <c r="W37" s="98"/>
      <c r="X37" s="100">
        <v>21</v>
      </c>
      <c r="Y37" s="101"/>
      <c r="Z37" s="98"/>
      <c r="AA37" s="100">
        <v>21</v>
      </c>
      <c r="AB37" s="101"/>
      <c r="AC37" s="98"/>
      <c r="AD37" s="100"/>
      <c r="AE37" s="101"/>
      <c r="AF37" s="98"/>
      <c r="AG37" s="100">
        <v>21</v>
      </c>
      <c r="AH37" s="101"/>
      <c r="AI37" s="98">
        <v>1</v>
      </c>
      <c r="AJ37" s="100">
        <v>21</v>
      </c>
      <c r="AK37" s="101">
        <f>AI37*AJ37</f>
        <v>21</v>
      </c>
    </row>
    <row r="38" spans="1:37" ht="15.75">
      <c r="A38" s="8" t="s">
        <v>44</v>
      </c>
      <c r="B38" s="98"/>
      <c r="C38" s="100">
        <f>+Costos!G40</f>
        <v>20</v>
      </c>
      <c r="D38" s="101">
        <f t="shared" ref="D38:D72" si="2">B38*C38</f>
        <v>0</v>
      </c>
      <c r="E38" s="98"/>
      <c r="F38" s="100">
        <f>+Costos!G40</f>
        <v>20</v>
      </c>
      <c r="G38" s="101">
        <f t="shared" ref="G38:G72" si="3">E38*F38</f>
        <v>0</v>
      </c>
      <c r="H38" s="98"/>
      <c r="I38" s="100">
        <f>+Costos!G40</f>
        <v>20</v>
      </c>
      <c r="J38" s="101">
        <f t="shared" ref="J38:J72" si="4">H38*I38</f>
        <v>0</v>
      </c>
      <c r="K38" s="98"/>
      <c r="L38" s="100">
        <f>+Costos!G40</f>
        <v>20</v>
      </c>
      <c r="M38" s="101">
        <f t="shared" ref="M38:M72" si="5">K38*L38</f>
        <v>0</v>
      </c>
      <c r="N38" s="98"/>
      <c r="O38" s="100">
        <f>+Costos!G40</f>
        <v>20</v>
      </c>
      <c r="P38" s="101">
        <f t="shared" ref="P38:P72" si="6">N38*O38</f>
        <v>0</v>
      </c>
      <c r="Q38" s="98"/>
      <c r="R38" s="100">
        <f>+Costos!G40</f>
        <v>20</v>
      </c>
      <c r="S38" s="101">
        <f t="shared" ref="S38:S72" si="7">Q38*R38</f>
        <v>0</v>
      </c>
      <c r="T38" s="98"/>
      <c r="U38" s="100">
        <f>+Costos!G40</f>
        <v>20</v>
      </c>
      <c r="V38" s="101">
        <f t="shared" ref="V38:V72" si="8">T38*U38</f>
        <v>0</v>
      </c>
      <c r="W38" s="98"/>
      <c r="X38" s="100">
        <f>+Costos!G40</f>
        <v>20</v>
      </c>
      <c r="Y38" s="101">
        <f t="shared" ref="Y38:Y72" si="9">W38*X38</f>
        <v>0</v>
      </c>
      <c r="Z38" s="98"/>
      <c r="AA38" s="100">
        <f>+Costos!G40</f>
        <v>20</v>
      </c>
      <c r="AB38" s="101">
        <f t="shared" ref="AB38:AB72" si="10">Z38*AA38</f>
        <v>0</v>
      </c>
      <c r="AC38" s="98"/>
      <c r="AD38" s="100">
        <f>+Costos!G40</f>
        <v>20</v>
      </c>
      <c r="AE38" s="101">
        <f t="shared" ref="AE38:AE72" si="11">AC38*AD38</f>
        <v>0</v>
      </c>
      <c r="AF38" s="98"/>
      <c r="AG38" s="100">
        <f>+Costos!G40</f>
        <v>20</v>
      </c>
      <c r="AH38" s="101">
        <f t="shared" ref="AH38:AH72" si="12">AF38*AG38</f>
        <v>0</v>
      </c>
      <c r="AI38" s="98"/>
      <c r="AJ38" s="100">
        <f>+Costos!G40</f>
        <v>20</v>
      </c>
      <c r="AK38" s="101">
        <f t="shared" ref="AK38:AK72" si="13">AI38*AJ38</f>
        <v>0</v>
      </c>
    </row>
    <row r="39" spans="1:37" ht="15.75">
      <c r="A39" s="9" t="s">
        <v>19</v>
      </c>
      <c r="B39" s="98"/>
      <c r="C39" s="100">
        <f>+Costos!G44</f>
        <v>89.92367999999999</v>
      </c>
      <c r="D39" s="101">
        <f t="shared" si="2"/>
        <v>0</v>
      </c>
      <c r="E39" s="98"/>
      <c r="F39" s="100">
        <f>+Costos!G44</f>
        <v>89.92367999999999</v>
      </c>
      <c r="G39" s="101">
        <f t="shared" si="3"/>
        <v>0</v>
      </c>
      <c r="H39" s="98"/>
      <c r="I39" s="100">
        <f>+Costos!G44</f>
        <v>89.92367999999999</v>
      </c>
      <c r="J39" s="101">
        <f t="shared" si="4"/>
        <v>0</v>
      </c>
      <c r="K39" s="98"/>
      <c r="L39" s="100">
        <f>+Costos!G44</f>
        <v>89.92367999999999</v>
      </c>
      <c r="M39" s="101">
        <f t="shared" si="5"/>
        <v>0</v>
      </c>
      <c r="N39" s="98"/>
      <c r="O39" s="100">
        <f>+Costos!G44</f>
        <v>89.92367999999999</v>
      </c>
      <c r="P39" s="101">
        <f t="shared" si="6"/>
        <v>0</v>
      </c>
      <c r="Q39" s="98"/>
      <c r="R39" s="100">
        <f>+Costos!G44</f>
        <v>89.92367999999999</v>
      </c>
      <c r="S39" s="101">
        <f t="shared" si="7"/>
        <v>0</v>
      </c>
      <c r="T39" s="98"/>
      <c r="U39" s="100">
        <f>+Costos!G44</f>
        <v>89.92367999999999</v>
      </c>
      <c r="V39" s="101">
        <f t="shared" si="8"/>
        <v>0</v>
      </c>
      <c r="W39" s="98"/>
      <c r="X39" s="100">
        <f>+Costos!G44</f>
        <v>89.92367999999999</v>
      </c>
      <c r="Y39" s="101">
        <f t="shared" si="9"/>
        <v>0</v>
      </c>
      <c r="Z39" s="98"/>
      <c r="AA39" s="100">
        <f>+Costos!G44</f>
        <v>89.92367999999999</v>
      </c>
      <c r="AB39" s="101">
        <f t="shared" si="10"/>
        <v>0</v>
      </c>
      <c r="AC39" s="98"/>
      <c r="AD39" s="100">
        <f>+Costos!G44</f>
        <v>89.92367999999999</v>
      </c>
      <c r="AE39" s="101">
        <f t="shared" si="11"/>
        <v>0</v>
      </c>
      <c r="AF39" s="98"/>
      <c r="AG39" s="100">
        <f>+Costos!G44</f>
        <v>89.92367999999999</v>
      </c>
      <c r="AH39" s="101">
        <f t="shared" si="12"/>
        <v>0</v>
      </c>
      <c r="AI39" s="98"/>
      <c r="AJ39" s="100">
        <f>+Costos!G44</f>
        <v>89.92367999999999</v>
      </c>
      <c r="AK39" s="101">
        <f t="shared" si="13"/>
        <v>0</v>
      </c>
    </row>
    <row r="40" spans="1:37" ht="15.75">
      <c r="A40" s="9" t="s">
        <v>20</v>
      </c>
      <c r="B40" s="98"/>
      <c r="C40" s="100">
        <f>+Costos!G51</f>
        <v>380.00759999999991</v>
      </c>
      <c r="D40" s="101">
        <f t="shared" si="2"/>
        <v>0</v>
      </c>
      <c r="E40" s="98"/>
      <c r="F40" s="100">
        <f>+Costos!G51</f>
        <v>380.00759999999991</v>
      </c>
      <c r="G40" s="101">
        <f t="shared" si="3"/>
        <v>0</v>
      </c>
      <c r="H40" s="98"/>
      <c r="I40" s="100">
        <f>+Costos!G51</f>
        <v>380.00759999999991</v>
      </c>
      <c r="J40" s="101">
        <f t="shared" si="4"/>
        <v>0</v>
      </c>
      <c r="K40" s="98"/>
      <c r="L40" s="100">
        <f>+Costos!G51</f>
        <v>380.00759999999991</v>
      </c>
      <c r="M40" s="101">
        <f t="shared" si="5"/>
        <v>0</v>
      </c>
      <c r="N40" s="98"/>
      <c r="O40" s="100">
        <f>+Costos!G51</f>
        <v>380.00759999999991</v>
      </c>
      <c r="P40" s="101">
        <f t="shared" si="6"/>
        <v>0</v>
      </c>
      <c r="Q40" s="98"/>
      <c r="R40" s="100">
        <f>+Costos!G51</f>
        <v>380.00759999999991</v>
      </c>
      <c r="S40" s="101">
        <f t="shared" si="7"/>
        <v>0</v>
      </c>
      <c r="T40" s="98"/>
      <c r="U40" s="100">
        <f>+Costos!G51</f>
        <v>380.00759999999991</v>
      </c>
      <c r="V40" s="101">
        <f t="shared" si="8"/>
        <v>0</v>
      </c>
      <c r="W40" s="98"/>
      <c r="X40" s="100">
        <f>+Costos!G51</f>
        <v>380.00759999999991</v>
      </c>
      <c r="Y40" s="101">
        <f t="shared" si="9"/>
        <v>0</v>
      </c>
      <c r="Z40" s="98"/>
      <c r="AA40" s="100">
        <f>+Costos!G51</f>
        <v>380.00759999999991</v>
      </c>
      <c r="AB40" s="101">
        <f t="shared" si="10"/>
        <v>0</v>
      </c>
      <c r="AC40" s="98"/>
      <c r="AD40" s="100">
        <f>+Costos!G51</f>
        <v>380.00759999999991</v>
      </c>
      <c r="AE40" s="101">
        <f t="shared" si="11"/>
        <v>0</v>
      </c>
      <c r="AF40" s="98"/>
      <c r="AG40" s="100">
        <f>+Costos!G51</f>
        <v>380.00759999999991</v>
      </c>
      <c r="AH40" s="101">
        <f t="shared" si="12"/>
        <v>0</v>
      </c>
      <c r="AI40" s="98"/>
      <c r="AJ40" s="100">
        <f>+Costos!G51</f>
        <v>380.00759999999991</v>
      </c>
      <c r="AK40" s="101">
        <f t="shared" si="13"/>
        <v>0</v>
      </c>
    </row>
    <row r="41" spans="1:37" ht="15.75">
      <c r="A41" s="9" t="s">
        <v>14</v>
      </c>
      <c r="B41" s="98"/>
      <c r="C41" s="100">
        <f>+Costos!G55</f>
        <v>345.79999999999995</v>
      </c>
      <c r="D41" s="101">
        <f t="shared" si="2"/>
        <v>0</v>
      </c>
      <c r="E41" s="98"/>
      <c r="F41" s="100">
        <f>+Costos!G55</f>
        <v>345.79999999999995</v>
      </c>
      <c r="G41" s="101">
        <f t="shared" si="3"/>
        <v>0</v>
      </c>
      <c r="H41" s="98"/>
      <c r="I41" s="100">
        <f>+Costos!G55</f>
        <v>345.79999999999995</v>
      </c>
      <c r="J41" s="101">
        <f t="shared" si="4"/>
        <v>0</v>
      </c>
      <c r="K41" s="98"/>
      <c r="L41" s="100">
        <f>+Costos!G55</f>
        <v>345.79999999999995</v>
      </c>
      <c r="M41" s="101">
        <f t="shared" si="5"/>
        <v>0</v>
      </c>
      <c r="N41" s="98"/>
      <c r="O41" s="100">
        <f>+Costos!G55</f>
        <v>345.79999999999995</v>
      </c>
      <c r="P41" s="101">
        <f t="shared" si="6"/>
        <v>0</v>
      </c>
      <c r="Q41" s="98"/>
      <c r="R41" s="100">
        <f>+Costos!G55</f>
        <v>345.79999999999995</v>
      </c>
      <c r="S41" s="101">
        <f t="shared" si="7"/>
        <v>0</v>
      </c>
      <c r="T41" s="98"/>
      <c r="U41" s="100">
        <f>+Costos!G55</f>
        <v>345.79999999999995</v>
      </c>
      <c r="V41" s="101">
        <f t="shared" si="8"/>
        <v>0</v>
      </c>
      <c r="W41" s="98"/>
      <c r="X41" s="100">
        <f>+Costos!G55</f>
        <v>345.79999999999995</v>
      </c>
      <c r="Y41" s="101">
        <f t="shared" si="9"/>
        <v>0</v>
      </c>
      <c r="Z41" s="98"/>
      <c r="AA41" s="100">
        <f>+Costos!G55</f>
        <v>345.79999999999995</v>
      </c>
      <c r="AB41" s="101">
        <f t="shared" si="10"/>
        <v>0</v>
      </c>
      <c r="AC41" s="98"/>
      <c r="AD41" s="100">
        <f>+Costos!G55</f>
        <v>345.79999999999995</v>
      </c>
      <c r="AE41" s="101">
        <f t="shared" si="11"/>
        <v>0</v>
      </c>
      <c r="AF41" s="98"/>
      <c r="AG41" s="100">
        <f>+Costos!G55</f>
        <v>345.79999999999995</v>
      </c>
      <c r="AH41" s="101">
        <f t="shared" si="12"/>
        <v>0</v>
      </c>
      <c r="AI41" s="98"/>
      <c r="AJ41" s="100">
        <f>+Costos!G55</f>
        <v>345.79999999999995</v>
      </c>
      <c r="AK41" s="101">
        <f t="shared" si="13"/>
        <v>0</v>
      </c>
    </row>
    <row r="42" spans="1:37" ht="15.75">
      <c r="A42" s="9" t="s">
        <v>21</v>
      </c>
      <c r="B42" s="98"/>
      <c r="C42" s="100">
        <f>+Costos!G59</f>
        <v>472.49999999999994</v>
      </c>
      <c r="D42" s="101">
        <f t="shared" si="2"/>
        <v>0</v>
      </c>
      <c r="E42" s="98"/>
      <c r="F42" s="100">
        <f>+Costos!G59</f>
        <v>472.49999999999994</v>
      </c>
      <c r="G42" s="101">
        <f t="shared" si="3"/>
        <v>0</v>
      </c>
      <c r="H42" s="98"/>
      <c r="I42" s="100">
        <f>+Costos!G59</f>
        <v>472.49999999999994</v>
      </c>
      <c r="J42" s="101">
        <f t="shared" si="4"/>
        <v>0</v>
      </c>
      <c r="K42" s="98"/>
      <c r="L42" s="100">
        <f>+Costos!G59</f>
        <v>472.49999999999994</v>
      </c>
      <c r="M42" s="101">
        <f t="shared" si="5"/>
        <v>0</v>
      </c>
      <c r="N42" s="98"/>
      <c r="O42" s="100">
        <f>+Costos!G59</f>
        <v>472.49999999999994</v>
      </c>
      <c r="P42" s="101">
        <f t="shared" si="6"/>
        <v>0</v>
      </c>
      <c r="Q42" s="98"/>
      <c r="R42" s="100">
        <f>+Costos!G59</f>
        <v>472.49999999999994</v>
      </c>
      <c r="S42" s="101">
        <f t="shared" si="7"/>
        <v>0</v>
      </c>
      <c r="T42" s="98"/>
      <c r="U42" s="100">
        <f>+Costos!G59</f>
        <v>472.49999999999994</v>
      </c>
      <c r="V42" s="101">
        <f t="shared" si="8"/>
        <v>0</v>
      </c>
      <c r="W42" s="98"/>
      <c r="X42" s="100">
        <f>+Costos!G59</f>
        <v>472.49999999999994</v>
      </c>
      <c r="Y42" s="101">
        <f t="shared" si="9"/>
        <v>0</v>
      </c>
      <c r="Z42" s="98"/>
      <c r="AA42" s="100">
        <f>+Costos!G59</f>
        <v>472.49999999999994</v>
      </c>
      <c r="AB42" s="101">
        <f t="shared" si="10"/>
        <v>0</v>
      </c>
      <c r="AC42" s="98"/>
      <c r="AD42" s="100">
        <f>+Costos!G59</f>
        <v>472.49999999999994</v>
      </c>
      <c r="AE42" s="101">
        <f t="shared" si="11"/>
        <v>0</v>
      </c>
      <c r="AF42" s="98"/>
      <c r="AG42" s="100">
        <f>+Costos!G59</f>
        <v>472.49999999999994</v>
      </c>
      <c r="AH42" s="101">
        <f t="shared" si="12"/>
        <v>0</v>
      </c>
      <c r="AI42" s="98"/>
      <c r="AJ42" s="100">
        <f>+Costos!G59</f>
        <v>472.49999999999994</v>
      </c>
      <c r="AK42" s="101">
        <f t="shared" si="13"/>
        <v>0</v>
      </c>
    </row>
    <row r="43" spans="1:37" ht="15.75">
      <c r="A43" s="9" t="s">
        <v>249</v>
      </c>
      <c r="B43" s="98"/>
      <c r="C43" s="100">
        <f>+Costos!G60</f>
        <v>944.99999999999989</v>
      </c>
      <c r="D43" s="101">
        <f t="shared" si="2"/>
        <v>0</v>
      </c>
      <c r="E43" s="98"/>
      <c r="F43" s="100">
        <f>+Costos!G60</f>
        <v>944.99999999999989</v>
      </c>
      <c r="G43" s="101">
        <f t="shared" si="3"/>
        <v>0</v>
      </c>
      <c r="H43" s="98"/>
      <c r="I43" s="100">
        <f>+Costos!G60</f>
        <v>944.99999999999989</v>
      </c>
      <c r="J43" s="101">
        <f t="shared" si="4"/>
        <v>0</v>
      </c>
      <c r="K43" s="98"/>
      <c r="L43" s="100">
        <f>+Costos!G60</f>
        <v>944.99999999999989</v>
      </c>
      <c r="M43" s="101">
        <f t="shared" si="5"/>
        <v>0</v>
      </c>
      <c r="N43" s="98"/>
      <c r="O43" s="100">
        <f>+Costos!G60</f>
        <v>944.99999999999989</v>
      </c>
      <c r="P43" s="101">
        <f t="shared" si="6"/>
        <v>0</v>
      </c>
      <c r="Q43" s="98"/>
      <c r="R43" s="100">
        <f>+Costos!G60</f>
        <v>944.99999999999989</v>
      </c>
      <c r="S43" s="101">
        <f t="shared" si="7"/>
        <v>0</v>
      </c>
      <c r="T43" s="98"/>
      <c r="U43" s="100">
        <f>+Costos!G60</f>
        <v>944.99999999999989</v>
      </c>
      <c r="V43" s="101">
        <f t="shared" si="8"/>
        <v>0</v>
      </c>
      <c r="W43" s="98"/>
      <c r="X43" s="100">
        <f>+Costos!G60</f>
        <v>944.99999999999989</v>
      </c>
      <c r="Y43" s="101">
        <f t="shared" si="9"/>
        <v>0</v>
      </c>
      <c r="Z43" s="98"/>
      <c r="AA43" s="100">
        <f>+Costos!G60</f>
        <v>944.99999999999989</v>
      </c>
      <c r="AB43" s="101">
        <f t="shared" si="10"/>
        <v>0</v>
      </c>
      <c r="AC43" s="98"/>
      <c r="AD43" s="100">
        <f>+Costos!G60</f>
        <v>944.99999999999989</v>
      </c>
      <c r="AE43" s="101">
        <f t="shared" si="11"/>
        <v>0</v>
      </c>
      <c r="AF43" s="98"/>
      <c r="AG43" s="100">
        <f>+Costos!G60</f>
        <v>944.99999999999989</v>
      </c>
      <c r="AH43" s="101">
        <f t="shared" si="12"/>
        <v>0</v>
      </c>
      <c r="AI43" s="98"/>
      <c r="AJ43" s="100">
        <f>+Costos!G60</f>
        <v>944.99999999999989</v>
      </c>
      <c r="AK43" s="101">
        <f t="shared" si="13"/>
        <v>0</v>
      </c>
    </row>
    <row r="44" spans="1:37" ht="15.75">
      <c r="A44" s="9" t="s">
        <v>22</v>
      </c>
      <c r="B44" s="98"/>
      <c r="C44" s="100">
        <f>+Costos!G65</f>
        <v>538.29999999999995</v>
      </c>
      <c r="D44" s="101">
        <f t="shared" si="2"/>
        <v>0</v>
      </c>
      <c r="E44" s="98"/>
      <c r="F44" s="100">
        <f>+Costos!G65</f>
        <v>538.29999999999995</v>
      </c>
      <c r="G44" s="101">
        <f t="shared" si="3"/>
        <v>0</v>
      </c>
      <c r="H44" s="98"/>
      <c r="I44" s="100">
        <f>+Costos!G65</f>
        <v>538.29999999999995</v>
      </c>
      <c r="J44" s="101">
        <f t="shared" si="4"/>
        <v>0</v>
      </c>
      <c r="K44" s="98"/>
      <c r="L44" s="100">
        <f>+Costos!G65</f>
        <v>538.29999999999995</v>
      </c>
      <c r="M44" s="101">
        <f t="shared" si="5"/>
        <v>0</v>
      </c>
      <c r="N44" s="98"/>
      <c r="O44" s="100">
        <f>+Costos!G65</f>
        <v>538.29999999999995</v>
      </c>
      <c r="P44" s="101">
        <f t="shared" si="6"/>
        <v>0</v>
      </c>
      <c r="Q44" s="98"/>
      <c r="R44" s="100">
        <f>+Costos!G65</f>
        <v>538.29999999999995</v>
      </c>
      <c r="S44" s="101">
        <f t="shared" si="7"/>
        <v>0</v>
      </c>
      <c r="T44" s="98"/>
      <c r="U44" s="100">
        <f>+Costos!G65</f>
        <v>538.29999999999995</v>
      </c>
      <c r="V44" s="101">
        <f t="shared" si="8"/>
        <v>0</v>
      </c>
      <c r="W44" s="98"/>
      <c r="X44" s="100">
        <f>+Costos!G65</f>
        <v>538.29999999999995</v>
      </c>
      <c r="Y44" s="101">
        <f t="shared" si="9"/>
        <v>0</v>
      </c>
      <c r="Z44" s="98"/>
      <c r="AA44" s="100">
        <f>+Costos!G65</f>
        <v>538.29999999999995</v>
      </c>
      <c r="AB44" s="101">
        <f t="shared" si="10"/>
        <v>0</v>
      </c>
      <c r="AC44" s="98"/>
      <c r="AD44" s="100">
        <f>+Costos!G65</f>
        <v>538.29999999999995</v>
      </c>
      <c r="AE44" s="101">
        <f t="shared" si="11"/>
        <v>0</v>
      </c>
      <c r="AF44" s="98"/>
      <c r="AG44" s="100">
        <f>+Costos!G65</f>
        <v>538.29999999999995</v>
      </c>
      <c r="AH44" s="101">
        <f t="shared" si="12"/>
        <v>0</v>
      </c>
      <c r="AI44" s="98"/>
      <c r="AJ44" s="100">
        <f>+Costos!G65</f>
        <v>538.29999999999995</v>
      </c>
      <c r="AK44" s="101">
        <f t="shared" si="13"/>
        <v>0</v>
      </c>
    </row>
    <row r="45" spans="1:37" ht="15.75">
      <c r="A45" s="9" t="s">
        <v>23</v>
      </c>
      <c r="B45" s="98"/>
      <c r="C45" s="100">
        <f>+Costos!G66</f>
        <v>1076.5999999999999</v>
      </c>
      <c r="D45" s="101">
        <f t="shared" si="2"/>
        <v>0</v>
      </c>
      <c r="E45" s="98"/>
      <c r="F45" s="100">
        <f>+Costos!G66</f>
        <v>1076.5999999999999</v>
      </c>
      <c r="G45" s="101">
        <f t="shared" si="3"/>
        <v>0</v>
      </c>
      <c r="H45" s="98"/>
      <c r="I45" s="100">
        <f>+Costos!G66</f>
        <v>1076.5999999999999</v>
      </c>
      <c r="J45" s="101">
        <f t="shared" si="4"/>
        <v>0</v>
      </c>
      <c r="K45" s="98"/>
      <c r="L45" s="100">
        <f>+Costos!G66</f>
        <v>1076.5999999999999</v>
      </c>
      <c r="M45" s="101">
        <f t="shared" si="5"/>
        <v>0</v>
      </c>
      <c r="N45" s="98"/>
      <c r="O45" s="100">
        <f>+Costos!G66</f>
        <v>1076.5999999999999</v>
      </c>
      <c r="P45" s="101">
        <f t="shared" si="6"/>
        <v>0</v>
      </c>
      <c r="Q45" s="98"/>
      <c r="R45" s="100">
        <f>+Costos!G66</f>
        <v>1076.5999999999999</v>
      </c>
      <c r="S45" s="101">
        <f t="shared" si="7"/>
        <v>0</v>
      </c>
      <c r="T45" s="98"/>
      <c r="U45" s="100">
        <f>+Costos!G66</f>
        <v>1076.5999999999999</v>
      </c>
      <c r="V45" s="101">
        <f t="shared" si="8"/>
        <v>0</v>
      </c>
      <c r="W45" s="98"/>
      <c r="X45" s="100">
        <f>+Costos!G66</f>
        <v>1076.5999999999999</v>
      </c>
      <c r="Y45" s="101">
        <f t="shared" si="9"/>
        <v>0</v>
      </c>
      <c r="Z45" s="98"/>
      <c r="AA45" s="100">
        <f>+Costos!G66</f>
        <v>1076.5999999999999</v>
      </c>
      <c r="AB45" s="101">
        <f t="shared" si="10"/>
        <v>0</v>
      </c>
      <c r="AC45" s="98"/>
      <c r="AD45" s="100">
        <f>+Costos!G66</f>
        <v>1076.5999999999999</v>
      </c>
      <c r="AE45" s="101">
        <f t="shared" si="11"/>
        <v>0</v>
      </c>
      <c r="AF45" s="98"/>
      <c r="AG45" s="100">
        <f>+Costos!G66</f>
        <v>1076.5999999999999</v>
      </c>
      <c r="AH45" s="101">
        <f t="shared" si="12"/>
        <v>0</v>
      </c>
      <c r="AI45" s="98"/>
      <c r="AJ45" s="100">
        <f>+Costos!G66</f>
        <v>1076.5999999999999</v>
      </c>
      <c r="AK45" s="101">
        <f t="shared" si="13"/>
        <v>0</v>
      </c>
    </row>
    <row r="46" spans="1:37" ht="15.75">
      <c r="A46" s="8" t="s">
        <v>15</v>
      </c>
      <c r="B46" s="98"/>
      <c r="C46" s="100">
        <f>+Costos!G70</f>
        <v>2707.2878000000001</v>
      </c>
      <c r="D46" s="101">
        <f t="shared" si="2"/>
        <v>0</v>
      </c>
      <c r="E46" s="98"/>
      <c r="F46" s="100">
        <f>+Costos!G70</f>
        <v>2707.2878000000001</v>
      </c>
      <c r="G46" s="101">
        <f t="shared" si="3"/>
        <v>0</v>
      </c>
      <c r="H46" s="98"/>
      <c r="I46" s="100">
        <f>+Costos!G70</f>
        <v>2707.2878000000001</v>
      </c>
      <c r="J46" s="101">
        <f t="shared" si="4"/>
        <v>0</v>
      </c>
      <c r="K46" s="98"/>
      <c r="L46" s="100">
        <f>+Costos!G70</f>
        <v>2707.2878000000001</v>
      </c>
      <c r="M46" s="101">
        <f t="shared" si="5"/>
        <v>0</v>
      </c>
      <c r="N46" s="98"/>
      <c r="O46" s="100">
        <f>+Costos!G70</f>
        <v>2707.2878000000001</v>
      </c>
      <c r="P46" s="101">
        <f t="shared" si="6"/>
        <v>0</v>
      </c>
      <c r="Q46" s="98"/>
      <c r="R46" s="100">
        <f>+Costos!G70</f>
        <v>2707.2878000000001</v>
      </c>
      <c r="S46" s="101">
        <f t="shared" si="7"/>
        <v>0</v>
      </c>
      <c r="T46" s="98"/>
      <c r="U46" s="100">
        <f>+Costos!G70</f>
        <v>2707.2878000000001</v>
      </c>
      <c r="V46" s="101">
        <f t="shared" si="8"/>
        <v>0</v>
      </c>
      <c r="W46" s="98"/>
      <c r="X46" s="100">
        <f>+Costos!G70</f>
        <v>2707.2878000000001</v>
      </c>
      <c r="Y46" s="101">
        <f t="shared" si="9"/>
        <v>0</v>
      </c>
      <c r="Z46" s="98"/>
      <c r="AA46" s="100">
        <f>+Costos!G70</f>
        <v>2707.2878000000001</v>
      </c>
      <c r="AB46" s="101">
        <f t="shared" si="10"/>
        <v>0</v>
      </c>
      <c r="AC46" s="98"/>
      <c r="AD46" s="100">
        <f>+Costos!G70</f>
        <v>2707.2878000000001</v>
      </c>
      <c r="AE46" s="101">
        <f t="shared" si="11"/>
        <v>0</v>
      </c>
      <c r="AF46" s="98"/>
      <c r="AG46" s="100">
        <f>+Costos!G70</f>
        <v>2707.2878000000001</v>
      </c>
      <c r="AH46" s="101">
        <f t="shared" si="12"/>
        <v>0</v>
      </c>
      <c r="AI46" s="98"/>
      <c r="AJ46" s="100">
        <f>+Costos!G70</f>
        <v>2707.2878000000001</v>
      </c>
      <c r="AK46" s="101">
        <f t="shared" si="13"/>
        <v>0</v>
      </c>
    </row>
    <row r="47" spans="1:37" ht="15.75">
      <c r="A47" s="9" t="s">
        <v>24</v>
      </c>
      <c r="B47" s="98"/>
      <c r="C47" s="100">
        <f>+Costos!G78</f>
        <v>1341.5955874999997</v>
      </c>
      <c r="D47" s="101">
        <f t="shared" si="2"/>
        <v>0</v>
      </c>
      <c r="E47" s="98"/>
      <c r="F47" s="100">
        <f>+Costos!G78</f>
        <v>1341.5955874999997</v>
      </c>
      <c r="G47" s="101">
        <f t="shared" si="3"/>
        <v>0</v>
      </c>
      <c r="H47" s="98"/>
      <c r="I47" s="100">
        <f>+Costos!G78</f>
        <v>1341.5955874999997</v>
      </c>
      <c r="J47" s="101">
        <f t="shared" si="4"/>
        <v>0</v>
      </c>
      <c r="K47" s="98"/>
      <c r="L47" s="100">
        <f>+Costos!G78</f>
        <v>1341.5955874999997</v>
      </c>
      <c r="M47" s="101">
        <f t="shared" si="5"/>
        <v>0</v>
      </c>
      <c r="N47" s="98"/>
      <c r="O47" s="100">
        <f>+Costos!G78</f>
        <v>1341.5955874999997</v>
      </c>
      <c r="P47" s="101">
        <f t="shared" si="6"/>
        <v>0</v>
      </c>
      <c r="Q47" s="98"/>
      <c r="R47" s="100">
        <f>+Costos!G78</f>
        <v>1341.5955874999997</v>
      </c>
      <c r="S47" s="101">
        <f t="shared" si="7"/>
        <v>0</v>
      </c>
      <c r="T47" s="98"/>
      <c r="U47" s="100">
        <f>+Costos!G78</f>
        <v>1341.5955874999997</v>
      </c>
      <c r="V47" s="101">
        <f t="shared" si="8"/>
        <v>0</v>
      </c>
      <c r="W47" s="98"/>
      <c r="X47" s="100">
        <f>+Costos!G78</f>
        <v>1341.5955874999997</v>
      </c>
      <c r="Y47" s="101">
        <f t="shared" si="9"/>
        <v>0</v>
      </c>
      <c r="Z47" s="98"/>
      <c r="AA47" s="100">
        <f>+Costos!G78</f>
        <v>1341.5955874999997</v>
      </c>
      <c r="AB47" s="101">
        <f t="shared" si="10"/>
        <v>0</v>
      </c>
      <c r="AC47" s="98"/>
      <c r="AD47" s="100">
        <f>+Costos!G78</f>
        <v>1341.5955874999997</v>
      </c>
      <c r="AE47" s="101">
        <f t="shared" si="11"/>
        <v>0</v>
      </c>
      <c r="AF47" s="98"/>
      <c r="AG47" s="100">
        <f>+Costos!G78</f>
        <v>1341.5955874999997</v>
      </c>
      <c r="AH47" s="101">
        <f t="shared" si="12"/>
        <v>0</v>
      </c>
      <c r="AI47" s="98"/>
      <c r="AJ47" s="100">
        <f>+Costos!G78</f>
        <v>1341.5955874999997</v>
      </c>
      <c r="AK47" s="101">
        <f t="shared" si="13"/>
        <v>0</v>
      </c>
    </row>
    <row r="48" spans="1:37" ht="15.75">
      <c r="A48" s="9" t="s">
        <v>25</v>
      </c>
      <c r="B48" s="98"/>
      <c r="C48" s="100">
        <f>+Costos!G79</f>
        <v>2683.1911749999995</v>
      </c>
      <c r="D48" s="101">
        <f t="shared" si="2"/>
        <v>0</v>
      </c>
      <c r="E48" s="98"/>
      <c r="F48" s="100">
        <f>+Costos!G79</f>
        <v>2683.1911749999995</v>
      </c>
      <c r="G48" s="101">
        <f t="shared" si="3"/>
        <v>0</v>
      </c>
      <c r="H48" s="98"/>
      <c r="I48" s="100">
        <f>+Costos!G79</f>
        <v>2683.1911749999995</v>
      </c>
      <c r="J48" s="101">
        <f t="shared" si="4"/>
        <v>0</v>
      </c>
      <c r="K48" s="98"/>
      <c r="L48" s="100">
        <f>+Costos!G79</f>
        <v>2683.1911749999995</v>
      </c>
      <c r="M48" s="101">
        <f t="shared" si="5"/>
        <v>0</v>
      </c>
      <c r="N48" s="98"/>
      <c r="O48" s="100">
        <f>+Costos!G79</f>
        <v>2683.1911749999995</v>
      </c>
      <c r="P48" s="101">
        <f t="shared" si="6"/>
        <v>0</v>
      </c>
      <c r="Q48" s="98"/>
      <c r="R48" s="100">
        <f>+Costos!G79</f>
        <v>2683.1911749999995</v>
      </c>
      <c r="S48" s="101">
        <f t="shared" si="7"/>
        <v>0</v>
      </c>
      <c r="T48" s="98"/>
      <c r="U48" s="100">
        <f>+Costos!G79</f>
        <v>2683.1911749999995</v>
      </c>
      <c r="V48" s="101">
        <f t="shared" si="8"/>
        <v>0</v>
      </c>
      <c r="W48" s="98"/>
      <c r="X48" s="100">
        <f>+Costos!G79</f>
        <v>2683.1911749999995</v>
      </c>
      <c r="Y48" s="101">
        <f t="shared" si="9"/>
        <v>0</v>
      </c>
      <c r="Z48" s="98"/>
      <c r="AA48" s="100">
        <f>+Costos!G79</f>
        <v>2683.1911749999995</v>
      </c>
      <c r="AB48" s="101">
        <f t="shared" si="10"/>
        <v>0</v>
      </c>
      <c r="AC48" s="98"/>
      <c r="AD48" s="100">
        <f>+Costos!G79</f>
        <v>2683.1911749999995</v>
      </c>
      <c r="AE48" s="101">
        <f t="shared" si="11"/>
        <v>0</v>
      </c>
      <c r="AF48" s="98"/>
      <c r="AG48" s="100">
        <f>+Costos!G79</f>
        <v>2683.1911749999995</v>
      </c>
      <c r="AH48" s="101">
        <f t="shared" si="12"/>
        <v>0</v>
      </c>
      <c r="AI48" s="98"/>
      <c r="AJ48" s="100">
        <f>+Costos!G79</f>
        <v>2683.1911749999995</v>
      </c>
      <c r="AK48" s="101">
        <f t="shared" si="13"/>
        <v>0</v>
      </c>
    </row>
    <row r="49" spans="1:37" ht="15.75">
      <c r="A49" s="9" t="s">
        <v>26</v>
      </c>
      <c r="B49" s="98"/>
      <c r="C49" s="100">
        <f>+Costos!G80</f>
        <v>5366.382349999999</v>
      </c>
      <c r="D49" s="101">
        <f t="shared" si="2"/>
        <v>0</v>
      </c>
      <c r="E49" s="98"/>
      <c r="F49" s="100">
        <f>+Costos!G80</f>
        <v>5366.382349999999</v>
      </c>
      <c r="G49" s="101">
        <f t="shared" si="3"/>
        <v>0</v>
      </c>
      <c r="H49" s="98"/>
      <c r="I49" s="100">
        <f>+Costos!G80</f>
        <v>5366.382349999999</v>
      </c>
      <c r="J49" s="101">
        <f t="shared" si="4"/>
        <v>0</v>
      </c>
      <c r="K49" s="98"/>
      <c r="L49" s="100">
        <f>+Costos!G80</f>
        <v>5366.382349999999</v>
      </c>
      <c r="M49" s="101">
        <f t="shared" si="5"/>
        <v>0</v>
      </c>
      <c r="N49" s="98"/>
      <c r="O49" s="100">
        <f>+Costos!G80</f>
        <v>5366.382349999999</v>
      </c>
      <c r="P49" s="101">
        <f t="shared" si="6"/>
        <v>0</v>
      </c>
      <c r="Q49" s="98"/>
      <c r="R49" s="100">
        <f>+Costos!G80</f>
        <v>5366.382349999999</v>
      </c>
      <c r="S49" s="101">
        <f t="shared" si="7"/>
        <v>0</v>
      </c>
      <c r="T49" s="98"/>
      <c r="U49" s="100">
        <f>+Costos!G80</f>
        <v>5366.382349999999</v>
      </c>
      <c r="V49" s="101">
        <f t="shared" si="8"/>
        <v>0</v>
      </c>
      <c r="W49" s="98"/>
      <c r="X49" s="100">
        <f>+Costos!G80</f>
        <v>5366.382349999999</v>
      </c>
      <c r="Y49" s="101">
        <f t="shared" si="9"/>
        <v>0</v>
      </c>
      <c r="Z49" s="98"/>
      <c r="AA49" s="100">
        <f>+Costos!G80</f>
        <v>5366.382349999999</v>
      </c>
      <c r="AB49" s="101">
        <f t="shared" si="10"/>
        <v>0</v>
      </c>
      <c r="AC49" s="98"/>
      <c r="AD49" s="100">
        <f>+Costos!G80</f>
        <v>5366.382349999999</v>
      </c>
      <c r="AE49" s="101">
        <f t="shared" si="11"/>
        <v>0</v>
      </c>
      <c r="AF49" s="98"/>
      <c r="AG49" s="100">
        <f>+Costos!G80</f>
        <v>5366.382349999999</v>
      </c>
      <c r="AH49" s="101">
        <f t="shared" si="12"/>
        <v>0</v>
      </c>
      <c r="AI49" s="98"/>
      <c r="AJ49" s="100">
        <f>+Costos!G80</f>
        <v>5366.382349999999</v>
      </c>
      <c r="AK49" s="101">
        <f t="shared" si="13"/>
        <v>0</v>
      </c>
    </row>
    <row r="50" spans="1:37" ht="15.75">
      <c r="A50" s="9" t="s">
        <v>27</v>
      </c>
      <c r="B50" s="98"/>
      <c r="C50" s="100">
        <f>+Costos!G87</f>
        <v>752.55882333333329</v>
      </c>
      <c r="D50" s="101">
        <f t="shared" si="2"/>
        <v>0</v>
      </c>
      <c r="E50" s="98"/>
      <c r="F50" s="100">
        <f>+Costos!G87</f>
        <v>752.55882333333329</v>
      </c>
      <c r="G50" s="101">
        <f t="shared" si="3"/>
        <v>0</v>
      </c>
      <c r="H50" s="98">
        <v>4</v>
      </c>
      <c r="I50" s="100">
        <f>+Costos!G87</f>
        <v>752.55882333333329</v>
      </c>
      <c r="J50" s="101">
        <f t="shared" si="4"/>
        <v>3010.2352933333332</v>
      </c>
      <c r="K50" s="98">
        <v>8</v>
      </c>
      <c r="L50" s="100">
        <f>+Costos!G87</f>
        <v>752.55882333333329</v>
      </c>
      <c r="M50" s="101">
        <f t="shared" si="5"/>
        <v>6020.4705866666663</v>
      </c>
      <c r="N50" s="98">
        <v>3</v>
      </c>
      <c r="O50" s="100">
        <f>+Costos!G87</f>
        <v>752.55882333333329</v>
      </c>
      <c r="P50" s="101">
        <f t="shared" si="6"/>
        <v>2257.6764699999999</v>
      </c>
      <c r="Q50" s="98">
        <v>3</v>
      </c>
      <c r="R50" s="100">
        <f>+Costos!G87</f>
        <v>752.55882333333329</v>
      </c>
      <c r="S50" s="101">
        <f t="shared" si="7"/>
        <v>2257.6764699999999</v>
      </c>
      <c r="T50" s="98"/>
      <c r="U50" s="100">
        <f>+Costos!G87</f>
        <v>752.55882333333329</v>
      </c>
      <c r="V50" s="101">
        <f t="shared" si="8"/>
        <v>0</v>
      </c>
      <c r="W50" s="98"/>
      <c r="X50" s="100">
        <f>+Costos!G87</f>
        <v>752.55882333333329</v>
      </c>
      <c r="Y50" s="101">
        <f t="shared" si="9"/>
        <v>0</v>
      </c>
      <c r="Z50" s="98">
        <v>4</v>
      </c>
      <c r="AA50" s="100">
        <f>+Costos!G87</f>
        <v>752.55882333333329</v>
      </c>
      <c r="AB50" s="101">
        <f t="shared" si="10"/>
        <v>3010.2352933333332</v>
      </c>
      <c r="AC50" s="98">
        <v>2</v>
      </c>
      <c r="AD50" s="100">
        <f>+Costos!G87</f>
        <v>752.55882333333329</v>
      </c>
      <c r="AE50" s="101">
        <f t="shared" si="11"/>
        <v>1505.1176466666666</v>
      </c>
      <c r="AF50" s="98"/>
      <c r="AG50" s="100">
        <f>+Costos!G87</f>
        <v>752.55882333333329</v>
      </c>
      <c r="AH50" s="101">
        <f t="shared" si="12"/>
        <v>0</v>
      </c>
      <c r="AI50" s="98">
        <v>3</v>
      </c>
      <c r="AJ50" s="100">
        <f>+Costos!G87</f>
        <v>752.55882333333329</v>
      </c>
      <c r="AK50" s="101">
        <f t="shared" si="13"/>
        <v>2257.6764699999999</v>
      </c>
    </row>
    <row r="51" spans="1:37" ht="15.75">
      <c r="A51" s="9" t="s">
        <v>248</v>
      </c>
      <c r="B51" s="98"/>
      <c r="C51" s="100">
        <f>+Costos!G97</f>
        <v>801.55882333333329</v>
      </c>
      <c r="D51" s="101">
        <f t="shared" si="2"/>
        <v>0</v>
      </c>
      <c r="E51" s="98"/>
      <c r="F51" s="100">
        <f>+Costos!G97</f>
        <v>801.55882333333329</v>
      </c>
      <c r="G51" s="101">
        <f t="shared" si="3"/>
        <v>0</v>
      </c>
      <c r="H51" s="98"/>
      <c r="I51" s="100">
        <f>+Costos!G97</f>
        <v>801.55882333333329</v>
      </c>
      <c r="J51" s="101">
        <f t="shared" si="4"/>
        <v>0</v>
      </c>
      <c r="K51" s="98"/>
      <c r="L51" s="100">
        <f>+Costos!G97</f>
        <v>801.55882333333329</v>
      </c>
      <c r="M51" s="101">
        <f t="shared" si="5"/>
        <v>0</v>
      </c>
      <c r="N51" s="98"/>
      <c r="O51" s="100">
        <f>+Costos!G97</f>
        <v>801.55882333333329</v>
      </c>
      <c r="P51" s="101">
        <f t="shared" si="6"/>
        <v>0</v>
      </c>
      <c r="Q51" s="98"/>
      <c r="R51" s="100">
        <f>+Costos!G97</f>
        <v>801.55882333333329</v>
      </c>
      <c r="S51" s="101">
        <f t="shared" si="7"/>
        <v>0</v>
      </c>
      <c r="T51" s="98"/>
      <c r="U51" s="100">
        <f>+Costos!G97</f>
        <v>801.55882333333329</v>
      </c>
      <c r="V51" s="101">
        <f t="shared" si="8"/>
        <v>0</v>
      </c>
      <c r="W51" s="98"/>
      <c r="X51" s="100">
        <f>+Costos!G97</f>
        <v>801.55882333333329</v>
      </c>
      <c r="Y51" s="101">
        <f t="shared" si="9"/>
        <v>0</v>
      </c>
      <c r="Z51" s="98"/>
      <c r="AA51" s="100">
        <f>+Costos!G97</f>
        <v>801.55882333333329</v>
      </c>
      <c r="AB51" s="101">
        <f t="shared" si="10"/>
        <v>0</v>
      </c>
      <c r="AC51" s="98"/>
      <c r="AD51" s="100">
        <f>+Costos!G97</f>
        <v>801.55882333333329</v>
      </c>
      <c r="AE51" s="101">
        <f t="shared" si="11"/>
        <v>0</v>
      </c>
      <c r="AF51" s="98">
        <v>3</v>
      </c>
      <c r="AG51" s="100">
        <f>+Costos!G97</f>
        <v>801.55882333333329</v>
      </c>
      <c r="AH51" s="101">
        <f t="shared" si="12"/>
        <v>2404.6764699999999</v>
      </c>
      <c r="AI51" s="98"/>
      <c r="AJ51" s="100">
        <f>+Costos!G97</f>
        <v>801.55882333333329</v>
      </c>
      <c r="AK51" s="101">
        <f t="shared" si="13"/>
        <v>0</v>
      </c>
    </row>
    <row r="52" spans="1:37" ht="15.75">
      <c r="A52" s="9" t="s">
        <v>247</v>
      </c>
      <c r="B52" s="98"/>
      <c r="C52" s="100">
        <f>+Costos!G108</f>
        <v>935.51217666666662</v>
      </c>
      <c r="D52" s="101">
        <f t="shared" si="2"/>
        <v>0</v>
      </c>
      <c r="E52" s="98"/>
      <c r="F52" s="100">
        <f>+Costos!G108</f>
        <v>935.51217666666662</v>
      </c>
      <c r="G52" s="101">
        <f t="shared" si="3"/>
        <v>0</v>
      </c>
      <c r="H52" s="98"/>
      <c r="I52" s="100">
        <f>+Costos!G108</f>
        <v>935.51217666666662</v>
      </c>
      <c r="J52" s="101">
        <f t="shared" si="4"/>
        <v>0</v>
      </c>
      <c r="K52" s="98"/>
      <c r="L52" s="100">
        <f>+Costos!G108</f>
        <v>935.51217666666662</v>
      </c>
      <c r="M52" s="101">
        <f t="shared" si="5"/>
        <v>0</v>
      </c>
      <c r="N52" s="98"/>
      <c r="O52" s="100">
        <f>+Costos!G108</f>
        <v>935.51217666666662</v>
      </c>
      <c r="P52" s="101">
        <f t="shared" si="6"/>
        <v>0</v>
      </c>
      <c r="Q52" s="98"/>
      <c r="R52" s="100">
        <f>+Costos!G108</f>
        <v>935.51217666666662</v>
      </c>
      <c r="S52" s="101">
        <f t="shared" si="7"/>
        <v>0</v>
      </c>
      <c r="T52" s="98"/>
      <c r="U52" s="100">
        <f>+Costos!G108</f>
        <v>935.51217666666662</v>
      </c>
      <c r="V52" s="101">
        <f t="shared" si="8"/>
        <v>0</v>
      </c>
      <c r="W52" s="98"/>
      <c r="X52" s="100">
        <f>+Costos!G108</f>
        <v>935.51217666666662</v>
      </c>
      <c r="Y52" s="101">
        <f t="shared" si="9"/>
        <v>0</v>
      </c>
      <c r="Z52" s="98"/>
      <c r="AA52" s="100">
        <f>+Costos!G108</f>
        <v>935.51217666666662</v>
      </c>
      <c r="AB52" s="101">
        <f t="shared" si="10"/>
        <v>0</v>
      </c>
      <c r="AC52" s="98"/>
      <c r="AD52" s="100">
        <f>+Costos!G108</f>
        <v>935.51217666666662</v>
      </c>
      <c r="AE52" s="101">
        <f t="shared" si="11"/>
        <v>0</v>
      </c>
      <c r="AF52" s="98"/>
      <c r="AG52" s="100">
        <f>+Costos!G108</f>
        <v>935.51217666666662</v>
      </c>
      <c r="AH52" s="101">
        <f t="shared" si="12"/>
        <v>0</v>
      </c>
      <c r="AI52" s="98"/>
      <c r="AJ52" s="100">
        <f>+Costos!G108</f>
        <v>935.51217666666662</v>
      </c>
      <c r="AK52" s="101">
        <f t="shared" si="13"/>
        <v>0</v>
      </c>
    </row>
    <row r="53" spans="1:37" ht="15.75">
      <c r="A53" s="9" t="s">
        <v>28</v>
      </c>
      <c r="B53" s="98"/>
      <c r="C53" s="100">
        <f>+Costos!G119</f>
        <v>303.67823499999997</v>
      </c>
      <c r="D53" s="101">
        <f t="shared" si="2"/>
        <v>0</v>
      </c>
      <c r="E53" s="98"/>
      <c r="F53" s="100">
        <f>+Costos!G119</f>
        <v>303.67823499999997</v>
      </c>
      <c r="G53" s="101">
        <f t="shared" si="3"/>
        <v>0</v>
      </c>
      <c r="H53" s="98">
        <v>4</v>
      </c>
      <c r="I53" s="100">
        <f>+Costos!G119</f>
        <v>303.67823499999997</v>
      </c>
      <c r="J53" s="101">
        <f t="shared" si="4"/>
        <v>1214.7129399999999</v>
      </c>
      <c r="K53" s="98">
        <v>1</v>
      </c>
      <c r="L53" s="100">
        <f>+Costos!G119</f>
        <v>303.67823499999997</v>
      </c>
      <c r="M53" s="101">
        <f t="shared" si="5"/>
        <v>303.67823499999997</v>
      </c>
      <c r="N53" s="98">
        <v>2</v>
      </c>
      <c r="O53" s="100">
        <f>+Costos!G119</f>
        <v>303.67823499999997</v>
      </c>
      <c r="P53" s="101">
        <f t="shared" si="6"/>
        <v>607.35646999999994</v>
      </c>
      <c r="Q53" s="98">
        <v>1</v>
      </c>
      <c r="R53" s="100">
        <f>+Costos!G119</f>
        <v>303.67823499999997</v>
      </c>
      <c r="S53" s="101">
        <f t="shared" si="7"/>
        <v>303.67823499999997</v>
      </c>
      <c r="T53" s="98"/>
      <c r="U53" s="100">
        <f>+Costos!G119</f>
        <v>303.67823499999997</v>
      </c>
      <c r="V53" s="101">
        <f t="shared" si="8"/>
        <v>0</v>
      </c>
      <c r="W53" s="98"/>
      <c r="X53" s="100">
        <f>+Costos!G119</f>
        <v>303.67823499999997</v>
      </c>
      <c r="Y53" s="101">
        <f t="shared" si="9"/>
        <v>0</v>
      </c>
      <c r="Z53" s="98">
        <v>1</v>
      </c>
      <c r="AA53" s="100">
        <f>+Costos!G119</f>
        <v>303.67823499999997</v>
      </c>
      <c r="AB53" s="101">
        <f t="shared" si="10"/>
        <v>303.67823499999997</v>
      </c>
      <c r="AC53" s="98">
        <v>1</v>
      </c>
      <c r="AD53" s="100">
        <f>+Costos!G119</f>
        <v>303.67823499999997</v>
      </c>
      <c r="AE53" s="101">
        <f t="shared" si="11"/>
        <v>303.67823499999997</v>
      </c>
      <c r="AF53" s="98"/>
      <c r="AG53" s="100">
        <f>+Costos!G119</f>
        <v>303.67823499999997</v>
      </c>
      <c r="AH53" s="101">
        <f t="shared" si="12"/>
        <v>0</v>
      </c>
      <c r="AI53" s="98">
        <v>1</v>
      </c>
      <c r="AJ53" s="100">
        <f>+Costos!G119</f>
        <v>303.67823499999997</v>
      </c>
      <c r="AK53" s="101">
        <f t="shared" si="13"/>
        <v>303.67823499999997</v>
      </c>
    </row>
    <row r="54" spans="1:37" ht="15.75">
      <c r="A54" s="9" t="s">
        <v>29</v>
      </c>
      <c r="B54" s="98"/>
      <c r="C54" s="100">
        <f>+Costos!G120</f>
        <v>607.35646999999994</v>
      </c>
      <c r="D54" s="101">
        <f t="shared" si="2"/>
        <v>0</v>
      </c>
      <c r="E54" s="98"/>
      <c r="F54" s="100">
        <f>+Costos!G120</f>
        <v>607.35646999999994</v>
      </c>
      <c r="G54" s="101">
        <f t="shared" si="3"/>
        <v>0</v>
      </c>
      <c r="H54" s="98"/>
      <c r="I54" s="100">
        <f>+Costos!G120</f>
        <v>607.35646999999994</v>
      </c>
      <c r="J54" s="101">
        <f t="shared" si="4"/>
        <v>0</v>
      </c>
      <c r="K54" s="98"/>
      <c r="L54" s="100">
        <f>+Costos!G120</f>
        <v>607.35646999999994</v>
      </c>
      <c r="M54" s="101">
        <f t="shared" si="5"/>
        <v>0</v>
      </c>
      <c r="N54" s="98"/>
      <c r="O54" s="100">
        <f>+Costos!G120</f>
        <v>607.35646999999994</v>
      </c>
      <c r="P54" s="101">
        <f t="shared" si="6"/>
        <v>0</v>
      </c>
      <c r="Q54" s="98"/>
      <c r="R54" s="100">
        <f>+Costos!G120</f>
        <v>607.35646999999994</v>
      </c>
      <c r="S54" s="101">
        <f t="shared" si="7"/>
        <v>0</v>
      </c>
      <c r="T54" s="98"/>
      <c r="U54" s="100">
        <f>+Costos!G120</f>
        <v>607.35646999999994</v>
      </c>
      <c r="V54" s="101">
        <f t="shared" si="8"/>
        <v>0</v>
      </c>
      <c r="W54" s="98"/>
      <c r="X54" s="100">
        <f>+Costos!G120</f>
        <v>607.35646999999994</v>
      </c>
      <c r="Y54" s="101">
        <f t="shared" si="9"/>
        <v>0</v>
      </c>
      <c r="Z54" s="98"/>
      <c r="AA54" s="100">
        <f>+Costos!G120</f>
        <v>607.35646999999994</v>
      </c>
      <c r="AB54" s="101">
        <f t="shared" si="10"/>
        <v>0</v>
      </c>
      <c r="AC54" s="98"/>
      <c r="AD54" s="100">
        <f>+Costos!G120</f>
        <v>607.35646999999994</v>
      </c>
      <c r="AE54" s="101">
        <f t="shared" si="11"/>
        <v>0</v>
      </c>
      <c r="AF54" s="98"/>
      <c r="AG54" s="100">
        <f>+Costos!G120</f>
        <v>607.35646999999994</v>
      </c>
      <c r="AH54" s="101">
        <f t="shared" si="12"/>
        <v>0</v>
      </c>
      <c r="AI54" s="98"/>
      <c r="AJ54" s="100">
        <f>+Costos!G120</f>
        <v>607.35646999999994</v>
      </c>
      <c r="AK54" s="101">
        <f t="shared" si="13"/>
        <v>0</v>
      </c>
    </row>
    <row r="55" spans="1:37" ht="15.75">
      <c r="A55" s="9" t="s">
        <v>30</v>
      </c>
      <c r="B55" s="98"/>
      <c r="C55" s="100">
        <f>+Costos!G122</f>
        <v>3036.7823499999995</v>
      </c>
      <c r="D55" s="101">
        <f t="shared" si="2"/>
        <v>0</v>
      </c>
      <c r="E55" s="98"/>
      <c r="F55" s="100">
        <f>+Costos!G122</f>
        <v>3036.7823499999995</v>
      </c>
      <c r="G55" s="101">
        <f t="shared" si="3"/>
        <v>0</v>
      </c>
      <c r="H55" s="98"/>
      <c r="I55" s="100">
        <f>+Costos!G122</f>
        <v>3036.7823499999995</v>
      </c>
      <c r="J55" s="101">
        <f t="shared" si="4"/>
        <v>0</v>
      </c>
      <c r="K55" s="98"/>
      <c r="L55" s="100">
        <f>+Costos!G122</f>
        <v>3036.7823499999995</v>
      </c>
      <c r="M55" s="101">
        <f t="shared" si="5"/>
        <v>0</v>
      </c>
      <c r="N55" s="98"/>
      <c r="O55" s="100">
        <f>+Costos!G122</f>
        <v>3036.7823499999995</v>
      </c>
      <c r="P55" s="101">
        <f t="shared" si="6"/>
        <v>0</v>
      </c>
      <c r="Q55" s="98"/>
      <c r="R55" s="100">
        <f>+Costos!G122</f>
        <v>3036.7823499999995</v>
      </c>
      <c r="S55" s="101">
        <f t="shared" si="7"/>
        <v>0</v>
      </c>
      <c r="T55" s="98"/>
      <c r="U55" s="100">
        <f>+Costos!G122</f>
        <v>3036.7823499999995</v>
      </c>
      <c r="V55" s="101">
        <f t="shared" si="8"/>
        <v>0</v>
      </c>
      <c r="W55" s="98"/>
      <c r="X55" s="100">
        <f>+Costos!G122</f>
        <v>3036.7823499999995</v>
      </c>
      <c r="Y55" s="101">
        <f t="shared" si="9"/>
        <v>0</v>
      </c>
      <c r="Z55" s="98"/>
      <c r="AA55" s="100">
        <f>+Costos!G122</f>
        <v>3036.7823499999995</v>
      </c>
      <c r="AB55" s="101">
        <f t="shared" si="10"/>
        <v>0</v>
      </c>
      <c r="AC55" s="98"/>
      <c r="AD55" s="100">
        <f>+Costos!G122</f>
        <v>3036.7823499999995</v>
      </c>
      <c r="AE55" s="101">
        <f t="shared" si="11"/>
        <v>0</v>
      </c>
      <c r="AF55" s="98"/>
      <c r="AG55" s="100">
        <f>+Costos!G122</f>
        <v>3036.7823499999995</v>
      </c>
      <c r="AH55" s="101">
        <f t="shared" si="12"/>
        <v>0</v>
      </c>
      <c r="AI55" s="98"/>
      <c r="AJ55" s="100">
        <f>+Costos!G122</f>
        <v>3036.7823499999995</v>
      </c>
      <c r="AK55" s="101">
        <f t="shared" si="13"/>
        <v>0</v>
      </c>
    </row>
    <row r="56" spans="1:37" ht="15.75">
      <c r="A56" s="9" t="s">
        <v>31</v>
      </c>
      <c r="B56" s="98"/>
      <c r="C56" s="100">
        <f>+Costos!G127</f>
        <v>5928.2688429999998</v>
      </c>
      <c r="D56" s="101">
        <f t="shared" si="2"/>
        <v>0</v>
      </c>
      <c r="E56" s="98"/>
      <c r="F56" s="100">
        <f>+Costos!G127</f>
        <v>5928.2688429999998</v>
      </c>
      <c r="G56" s="101">
        <f t="shared" si="3"/>
        <v>0</v>
      </c>
      <c r="H56" s="98"/>
      <c r="I56" s="100">
        <f>+Costos!G127</f>
        <v>5928.2688429999998</v>
      </c>
      <c r="J56" s="101">
        <f t="shared" si="4"/>
        <v>0</v>
      </c>
      <c r="K56" s="98"/>
      <c r="L56" s="100">
        <f>+Costos!G127</f>
        <v>5928.2688429999998</v>
      </c>
      <c r="M56" s="101">
        <f t="shared" si="5"/>
        <v>0</v>
      </c>
      <c r="N56" s="98"/>
      <c r="O56" s="100">
        <f>+Costos!G127</f>
        <v>5928.2688429999998</v>
      </c>
      <c r="P56" s="101">
        <f t="shared" si="6"/>
        <v>0</v>
      </c>
      <c r="Q56" s="98"/>
      <c r="R56" s="100">
        <f>+Costos!G127</f>
        <v>5928.2688429999998</v>
      </c>
      <c r="S56" s="101">
        <f t="shared" si="7"/>
        <v>0</v>
      </c>
      <c r="T56" s="98"/>
      <c r="U56" s="100">
        <f>+Costos!G127</f>
        <v>5928.2688429999998</v>
      </c>
      <c r="V56" s="101">
        <f t="shared" si="8"/>
        <v>0</v>
      </c>
      <c r="W56" s="98"/>
      <c r="X56" s="100">
        <f>+Costos!G127</f>
        <v>5928.2688429999998</v>
      </c>
      <c r="Y56" s="101">
        <f t="shared" si="9"/>
        <v>0</v>
      </c>
      <c r="Z56" s="98"/>
      <c r="AA56" s="100">
        <f>+Costos!G127</f>
        <v>5928.2688429999998</v>
      </c>
      <c r="AB56" s="101">
        <f t="shared" si="10"/>
        <v>0</v>
      </c>
      <c r="AC56" s="98"/>
      <c r="AD56" s="100">
        <f>+Costos!G127</f>
        <v>5928.2688429999998</v>
      </c>
      <c r="AE56" s="101">
        <f t="shared" si="11"/>
        <v>0</v>
      </c>
      <c r="AF56" s="98"/>
      <c r="AG56" s="100">
        <f>+Costos!G127</f>
        <v>5928.2688429999998</v>
      </c>
      <c r="AH56" s="101">
        <f t="shared" si="12"/>
        <v>0</v>
      </c>
      <c r="AI56" s="98"/>
      <c r="AJ56" s="100">
        <f>+Costos!G127</f>
        <v>5928.2688429999998</v>
      </c>
      <c r="AK56" s="101">
        <f t="shared" si="13"/>
        <v>0</v>
      </c>
    </row>
    <row r="57" spans="1:37" ht="15.75">
      <c r="A57" s="9" t="s">
        <v>318</v>
      </c>
      <c r="B57" s="98"/>
      <c r="C57" s="100">
        <f>+Costos!G136</f>
        <v>158.13566299999999</v>
      </c>
      <c r="D57" s="101">
        <f t="shared" si="2"/>
        <v>0</v>
      </c>
      <c r="E57" s="98"/>
      <c r="F57" s="100">
        <f>+Costos!G136</f>
        <v>158.13566299999999</v>
      </c>
      <c r="G57" s="101">
        <f t="shared" si="3"/>
        <v>0</v>
      </c>
      <c r="H57" s="98"/>
      <c r="I57" s="100">
        <f>+Costos!G136</f>
        <v>158.13566299999999</v>
      </c>
      <c r="J57" s="101">
        <f t="shared" si="4"/>
        <v>0</v>
      </c>
      <c r="K57" s="98"/>
      <c r="L57" s="100">
        <f>+Costos!G136</f>
        <v>158.13566299999999</v>
      </c>
      <c r="M57" s="101">
        <f t="shared" si="5"/>
        <v>0</v>
      </c>
      <c r="N57" s="98"/>
      <c r="O57" s="100">
        <f>+Costos!G136</f>
        <v>158.13566299999999</v>
      </c>
      <c r="P57" s="101">
        <f t="shared" si="6"/>
        <v>0</v>
      </c>
      <c r="Q57" s="98"/>
      <c r="R57" s="100">
        <f>+Costos!G136</f>
        <v>158.13566299999999</v>
      </c>
      <c r="S57" s="101">
        <f t="shared" si="7"/>
        <v>0</v>
      </c>
      <c r="T57" s="98"/>
      <c r="U57" s="100">
        <f>+Costos!G136</f>
        <v>158.13566299999999</v>
      </c>
      <c r="V57" s="101">
        <f t="shared" si="8"/>
        <v>0</v>
      </c>
      <c r="W57" s="98"/>
      <c r="X57" s="100">
        <f>+Costos!G136</f>
        <v>158.13566299999999</v>
      </c>
      <c r="Y57" s="101">
        <f t="shared" si="9"/>
        <v>0</v>
      </c>
      <c r="Z57" s="98"/>
      <c r="AA57" s="100">
        <f>+Costos!G136</f>
        <v>158.13566299999999</v>
      </c>
      <c r="AB57" s="101">
        <f t="shared" si="10"/>
        <v>0</v>
      </c>
      <c r="AC57" s="98"/>
      <c r="AD57" s="100">
        <f>+Costos!G136</f>
        <v>158.13566299999999</v>
      </c>
      <c r="AE57" s="101">
        <f t="shared" si="11"/>
        <v>0</v>
      </c>
      <c r="AF57" s="98"/>
      <c r="AG57" s="100">
        <f>+Costos!G136</f>
        <v>158.13566299999999</v>
      </c>
      <c r="AH57" s="101">
        <f t="shared" si="12"/>
        <v>0</v>
      </c>
      <c r="AI57" s="98"/>
      <c r="AJ57" s="100">
        <f>+Costos!G136</f>
        <v>158.13566299999999</v>
      </c>
      <c r="AK57" s="101">
        <f t="shared" si="13"/>
        <v>0</v>
      </c>
    </row>
    <row r="58" spans="1:37" ht="15.75">
      <c r="A58" s="9" t="s">
        <v>32</v>
      </c>
      <c r="B58" s="98"/>
      <c r="C58" s="100">
        <f>+Costos!G141</f>
        <v>949.50909375000003</v>
      </c>
      <c r="D58" s="101">
        <f t="shared" si="2"/>
        <v>0</v>
      </c>
      <c r="E58" s="98"/>
      <c r="F58" s="100">
        <f>+Costos!G141</f>
        <v>949.50909375000003</v>
      </c>
      <c r="G58" s="101">
        <f t="shared" si="3"/>
        <v>0</v>
      </c>
      <c r="H58" s="98"/>
      <c r="I58" s="100">
        <f>+Costos!G141</f>
        <v>949.50909375000003</v>
      </c>
      <c r="J58" s="101">
        <f t="shared" si="4"/>
        <v>0</v>
      </c>
      <c r="K58" s="98"/>
      <c r="L58" s="100">
        <f>+Costos!G141</f>
        <v>949.50909375000003</v>
      </c>
      <c r="M58" s="101">
        <f t="shared" si="5"/>
        <v>0</v>
      </c>
      <c r="N58" s="98"/>
      <c r="O58" s="100">
        <f>+Costos!G141</f>
        <v>949.50909375000003</v>
      </c>
      <c r="P58" s="101">
        <f t="shared" si="6"/>
        <v>0</v>
      </c>
      <c r="Q58" s="98"/>
      <c r="R58" s="100">
        <f>+Costos!G141</f>
        <v>949.50909375000003</v>
      </c>
      <c r="S58" s="101">
        <f t="shared" si="7"/>
        <v>0</v>
      </c>
      <c r="T58" s="98"/>
      <c r="U58" s="100">
        <f>+Costos!G141</f>
        <v>949.50909375000003</v>
      </c>
      <c r="V58" s="101">
        <f t="shared" si="8"/>
        <v>0</v>
      </c>
      <c r="W58" s="98"/>
      <c r="X58" s="100">
        <f>+Costos!G141</f>
        <v>949.50909375000003</v>
      </c>
      <c r="Y58" s="101">
        <f t="shared" si="9"/>
        <v>0</v>
      </c>
      <c r="Z58" s="98"/>
      <c r="AA58" s="100">
        <f>+Costos!G141</f>
        <v>949.50909375000003</v>
      </c>
      <c r="AB58" s="101">
        <f t="shared" si="10"/>
        <v>0</v>
      </c>
      <c r="AC58" s="98"/>
      <c r="AD58" s="100">
        <f>+Costos!G141</f>
        <v>949.50909375000003</v>
      </c>
      <c r="AE58" s="101">
        <f t="shared" si="11"/>
        <v>0</v>
      </c>
      <c r="AF58" s="98"/>
      <c r="AG58" s="100">
        <f>+Costos!G141</f>
        <v>949.50909375000003</v>
      </c>
      <c r="AH58" s="101">
        <f t="shared" si="12"/>
        <v>0</v>
      </c>
      <c r="AI58" s="98"/>
      <c r="AJ58" s="100">
        <f>+Costos!G141</f>
        <v>949.50909375000003</v>
      </c>
      <c r="AK58" s="101">
        <f t="shared" si="13"/>
        <v>0</v>
      </c>
    </row>
    <row r="59" spans="1:37" ht="15.75">
      <c r="A59" s="9" t="s">
        <v>33</v>
      </c>
      <c r="B59" s="98"/>
      <c r="C59" s="100">
        <f>+Costos!G142</f>
        <v>1899.0181875000001</v>
      </c>
      <c r="D59" s="101">
        <f t="shared" si="2"/>
        <v>0</v>
      </c>
      <c r="E59" s="98"/>
      <c r="F59" s="100">
        <f>+Costos!G142</f>
        <v>1899.0181875000001</v>
      </c>
      <c r="G59" s="101">
        <f t="shared" si="3"/>
        <v>0</v>
      </c>
      <c r="H59" s="98"/>
      <c r="I59" s="100">
        <f>+Costos!G142</f>
        <v>1899.0181875000001</v>
      </c>
      <c r="J59" s="101">
        <f t="shared" si="4"/>
        <v>0</v>
      </c>
      <c r="K59" s="98"/>
      <c r="L59" s="100">
        <f>+Costos!G142</f>
        <v>1899.0181875000001</v>
      </c>
      <c r="M59" s="101">
        <f t="shared" si="5"/>
        <v>0</v>
      </c>
      <c r="N59" s="98"/>
      <c r="O59" s="100">
        <f>+Costos!G142</f>
        <v>1899.0181875000001</v>
      </c>
      <c r="P59" s="101">
        <f t="shared" si="6"/>
        <v>0</v>
      </c>
      <c r="Q59" s="98"/>
      <c r="R59" s="100">
        <f>+Costos!G142</f>
        <v>1899.0181875000001</v>
      </c>
      <c r="S59" s="101">
        <f t="shared" si="7"/>
        <v>0</v>
      </c>
      <c r="T59" s="98"/>
      <c r="U59" s="100">
        <f>+Costos!G142</f>
        <v>1899.0181875000001</v>
      </c>
      <c r="V59" s="101">
        <f t="shared" si="8"/>
        <v>0</v>
      </c>
      <c r="W59" s="98"/>
      <c r="X59" s="100">
        <f>+Costos!G142</f>
        <v>1899.0181875000001</v>
      </c>
      <c r="Y59" s="101">
        <f t="shared" si="9"/>
        <v>0</v>
      </c>
      <c r="Z59" s="98"/>
      <c r="AA59" s="100">
        <f>+Costos!G142</f>
        <v>1899.0181875000001</v>
      </c>
      <c r="AB59" s="101">
        <f t="shared" si="10"/>
        <v>0</v>
      </c>
      <c r="AC59" s="98"/>
      <c r="AD59" s="100">
        <f>+Costos!G142</f>
        <v>1899.0181875000001</v>
      </c>
      <c r="AE59" s="101">
        <f t="shared" si="11"/>
        <v>0</v>
      </c>
      <c r="AF59" s="98"/>
      <c r="AG59" s="100">
        <f>+Costos!G142</f>
        <v>1899.0181875000001</v>
      </c>
      <c r="AH59" s="101">
        <f t="shared" si="12"/>
        <v>0</v>
      </c>
      <c r="AI59" s="98"/>
      <c r="AJ59" s="100">
        <f>+Costos!G142</f>
        <v>1899.0181875000001</v>
      </c>
      <c r="AK59" s="101">
        <f t="shared" si="13"/>
        <v>0</v>
      </c>
    </row>
    <row r="60" spans="1:37" ht="15.75">
      <c r="A60" s="9" t="s">
        <v>34</v>
      </c>
      <c r="B60" s="98"/>
      <c r="C60" s="100">
        <f>+Costos!G149</f>
        <v>17702.546131199997</v>
      </c>
      <c r="D60" s="101">
        <f t="shared" si="2"/>
        <v>0</v>
      </c>
      <c r="E60" s="98"/>
      <c r="F60" s="100">
        <f>+Costos!G149</f>
        <v>17702.546131199997</v>
      </c>
      <c r="G60" s="101">
        <f t="shared" si="3"/>
        <v>0</v>
      </c>
      <c r="H60" s="98"/>
      <c r="I60" s="100">
        <f>+Costos!G149</f>
        <v>17702.546131199997</v>
      </c>
      <c r="J60" s="101">
        <f t="shared" si="4"/>
        <v>0</v>
      </c>
      <c r="K60" s="98"/>
      <c r="L60" s="100">
        <f>+Costos!G149</f>
        <v>17702.546131199997</v>
      </c>
      <c r="M60" s="101">
        <f t="shared" si="5"/>
        <v>0</v>
      </c>
      <c r="N60" s="98"/>
      <c r="O60" s="100">
        <f>+Costos!G149</f>
        <v>17702.546131199997</v>
      </c>
      <c r="P60" s="101">
        <f t="shared" si="6"/>
        <v>0</v>
      </c>
      <c r="Q60" s="98"/>
      <c r="R60" s="100">
        <f>+Costos!G149</f>
        <v>17702.546131199997</v>
      </c>
      <c r="S60" s="101">
        <f t="shared" si="7"/>
        <v>0</v>
      </c>
      <c r="T60" s="98"/>
      <c r="U60" s="100">
        <f>+Costos!G149</f>
        <v>17702.546131199997</v>
      </c>
      <c r="V60" s="101">
        <f t="shared" si="8"/>
        <v>0</v>
      </c>
      <c r="W60" s="98"/>
      <c r="X60" s="100">
        <f>+Costos!G149</f>
        <v>17702.546131199997</v>
      </c>
      <c r="Y60" s="101">
        <f t="shared" si="9"/>
        <v>0</v>
      </c>
      <c r="Z60" s="98"/>
      <c r="AA60" s="100">
        <f>+Costos!G149</f>
        <v>17702.546131199997</v>
      </c>
      <c r="AB60" s="101">
        <f t="shared" si="10"/>
        <v>0</v>
      </c>
      <c r="AC60" s="98"/>
      <c r="AD60" s="100">
        <f>+Costos!G149</f>
        <v>17702.546131199997</v>
      </c>
      <c r="AE60" s="101">
        <f t="shared" si="11"/>
        <v>0</v>
      </c>
      <c r="AF60" s="98"/>
      <c r="AG60" s="100">
        <f>+Costos!G149</f>
        <v>17702.546131199997</v>
      </c>
      <c r="AH60" s="101">
        <f t="shared" si="12"/>
        <v>0</v>
      </c>
      <c r="AI60" s="98"/>
      <c r="AJ60" s="100">
        <f>+Costos!G149</f>
        <v>17702.546131199997</v>
      </c>
      <c r="AK60" s="101">
        <f t="shared" si="13"/>
        <v>0</v>
      </c>
    </row>
    <row r="61" spans="1:37" ht="15.75">
      <c r="A61" s="9" t="s">
        <v>254</v>
      </c>
      <c r="B61" s="98"/>
      <c r="C61" s="100">
        <f>+Costos!G156</f>
        <v>9269.4</v>
      </c>
      <c r="D61" s="101">
        <f t="shared" si="2"/>
        <v>0</v>
      </c>
      <c r="E61" s="98"/>
      <c r="F61" s="100">
        <f>+Costos!G156</f>
        <v>9269.4</v>
      </c>
      <c r="G61" s="101">
        <f t="shared" si="3"/>
        <v>0</v>
      </c>
      <c r="H61" s="98"/>
      <c r="I61" s="100">
        <f>+Costos!G156</f>
        <v>9269.4</v>
      </c>
      <c r="J61" s="101">
        <f t="shared" si="4"/>
        <v>0</v>
      </c>
      <c r="K61" s="98"/>
      <c r="L61" s="100">
        <f>+Costos!G156</f>
        <v>9269.4</v>
      </c>
      <c r="M61" s="101">
        <f t="shared" si="5"/>
        <v>0</v>
      </c>
      <c r="N61" s="98"/>
      <c r="O61" s="100">
        <f>+Costos!G156</f>
        <v>9269.4</v>
      </c>
      <c r="P61" s="101">
        <f t="shared" si="6"/>
        <v>0</v>
      </c>
      <c r="Q61" s="98"/>
      <c r="R61" s="100">
        <f>+Costos!G156</f>
        <v>9269.4</v>
      </c>
      <c r="S61" s="101">
        <f t="shared" si="7"/>
        <v>0</v>
      </c>
      <c r="T61" s="98"/>
      <c r="U61" s="100">
        <f>+Costos!G156</f>
        <v>9269.4</v>
      </c>
      <c r="V61" s="101">
        <f t="shared" si="8"/>
        <v>0</v>
      </c>
      <c r="W61" s="98"/>
      <c r="X61" s="100">
        <f>+Costos!G156</f>
        <v>9269.4</v>
      </c>
      <c r="Y61" s="101">
        <f t="shared" si="9"/>
        <v>0</v>
      </c>
      <c r="Z61" s="98"/>
      <c r="AA61" s="100">
        <f>+Costos!G156</f>
        <v>9269.4</v>
      </c>
      <c r="AB61" s="101">
        <f t="shared" si="10"/>
        <v>0</v>
      </c>
      <c r="AC61" s="98"/>
      <c r="AD61" s="100">
        <f>+Costos!G156</f>
        <v>9269.4</v>
      </c>
      <c r="AE61" s="101">
        <f t="shared" si="11"/>
        <v>0</v>
      </c>
      <c r="AF61" s="98"/>
      <c r="AG61" s="100">
        <f>+Costos!G156</f>
        <v>9269.4</v>
      </c>
      <c r="AH61" s="101">
        <f t="shared" si="12"/>
        <v>0</v>
      </c>
      <c r="AI61" s="98"/>
      <c r="AJ61" s="100">
        <f>+Costos!G156</f>
        <v>9269.4</v>
      </c>
      <c r="AK61" s="101">
        <f t="shared" si="13"/>
        <v>0</v>
      </c>
    </row>
    <row r="62" spans="1:37" ht="15.75">
      <c r="A62" s="8" t="s">
        <v>35</v>
      </c>
      <c r="B62" s="98"/>
      <c r="C62" s="100">
        <f>+Costos!G161</f>
        <v>0</v>
      </c>
      <c r="D62" s="101">
        <f t="shared" si="2"/>
        <v>0</v>
      </c>
      <c r="E62" s="98"/>
      <c r="F62" s="100">
        <f>+Costos!G161</f>
        <v>0</v>
      </c>
      <c r="G62" s="101">
        <f t="shared" si="3"/>
        <v>0</v>
      </c>
      <c r="H62" s="98"/>
      <c r="I62" s="100">
        <f>+Costos!G161</f>
        <v>0</v>
      </c>
      <c r="J62" s="101">
        <f t="shared" si="4"/>
        <v>0</v>
      </c>
      <c r="K62" s="98"/>
      <c r="L62" s="100">
        <f>+Costos!G161</f>
        <v>0</v>
      </c>
      <c r="M62" s="101">
        <f t="shared" si="5"/>
        <v>0</v>
      </c>
      <c r="N62" s="98"/>
      <c r="O62" s="100">
        <f>+Costos!G161</f>
        <v>0</v>
      </c>
      <c r="P62" s="101">
        <f t="shared" si="6"/>
        <v>0</v>
      </c>
      <c r="Q62" s="98"/>
      <c r="R62" s="100">
        <f>+Costos!G161</f>
        <v>0</v>
      </c>
      <c r="S62" s="101">
        <f t="shared" si="7"/>
        <v>0</v>
      </c>
      <c r="T62" s="98"/>
      <c r="U62" s="100">
        <f>+Costos!G161</f>
        <v>0</v>
      </c>
      <c r="V62" s="101">
        <f t="shared" si="8"/>
        <v>0</v>
      </c>
      <c r="W62" s="98"/>
      <c r="X62" s="100">
        <f>+Costos!G161</f>
        <v>0</v>
      </c>
      <c r="Y62" s="101">
        <f t="shared" si="9"/>
        <v>0</v>
      </c>
      <c r="Z62" s="98"/>
      <c r="AA62" s="100">
        <f>+Costos!G161</f>
        <v>0</v>
      </c>
      <c r="AB62" s="101">
        <f t="shared" si="10"/>
        <v>0</v>
      </c>
      <c r="AC62" s="98"/>
      <c r="AD62" s="100">
        <f>+Costos!G161</f>
        <v>0</v>
      </c>
      <c r="AE62" s="101">
        <f t="shared" si="11"/>
        <v>0</v>
      </c>
      <c r="AF62" s="98"/>
      <c r="AG62" s="100">
        <f>+Costos!G161</f>
        <v>0</v>
      </c>
      <c r="AH62" s="101">
        <f t="shared" si="12"/>
        <v>0</v>
      </c>
      <c r="AI62" s="98"/>
      <c r="AJ62" s="100">
        <f>+Costos!G161</f>
        <v>0</v>
      </c>
      <c r="AK62" s="101">
        <f t="shared" si="13"/>
        <v>0</v>
      </c>
    </row>
    <row r="63" spans="1:37" ht="15.75">
      <c r="A63" s="8" t="s">
        <v>36</v>
      </c>
      <c r="B63" s="98"/>
      <c r="C63" s="100">
        <f>+Costos!G163</f>
        <v>1084.3740949999999</v>
      </c>
      <c r="D63" s="101">
        <f t="shared" si="2"/>
        <v>0</v>
      </c>
      <c r="E63" s="98"/>
      <c r="F63" s="100">
        <f>+Costos!G163</f>
        <v>1084.3740949999999</v>
      </c>
      <c r="G63" s="101">
        <f t="shared" si="3"/>
        <v>0</v>
      </c>
      <c r="H63" s="98"/>
      <c r="I63" s="100">
        <f>+Costos!G163</f>
        <v>1084.3740949999999</v>
      </c>
      <c r="J63" s="101">
        <f t="shared" si="4"/>
        <v>0</v>
      </c>
      <c r="K63" s="98"/>
      <c r="L63" s="100">
        <f>+Costos!G163</f>
        <v>1084.3740949999999</v>
      </c>
      <c r="M63" s="101">
        <f t="shared" si="5"/>
        <v>0</v>
      </c>
      <c r="N63" s="98"/>
      <c r="O63" s="100">
        <f>+Costos!G163</f>
        <v>1084.3740949999999</v>
      </c>
      <c r="P63" s="101">
        <f t="shared" si="6"/>
        <v>0</v>
      </c>
      <c r="Q63" s="98"/>
      <c r="R63" s="100">
        <f>+Costos!G163</f>
        <v>1084.3740949999999</v>
      </c>
      <c r="S63" s="101">
        <f t="shared" si="7"/>
        <v>0</v>
      </c>
      <c r="T63" s="98"/>
      <c r="U63" s="100">
        <f>+Costos!G163</f>
        <v>1084.3740949999999</v>
      </c>
      <c r="V63" s="101">
        <f t="shared" si="8"/>
        <v>0</v>
      </c>
      <c r="W63" s="98"/>
      <c r="X63" s="100">
        <f>+Costos!G163</f>
        <v>1084.3740949999999</v>
      </c>
      <c r="Y63" s="101">
        <f t="shared" si="9"/>
        <v>0</v>
      </c>
      <c r="Z63" s="98"/>
      <c r="AA63" s="100">
        <f>+Costos!G163</f>
        <v>1084.3740949999999</v>
      </c>
      <c r="AB63" s="101">
        <f t="shared" si="10"/>
        <v>0</v>
      </c>
      <c r="AC63" s="98"/>
      <c r="AD63" s="100">
        <f>+Costos!G163</f>
        <v>1084.3740949999999</v>
      </c>
      <c r="AE63" s="101">
        <f t="shared" si="11"/>
        <v>0</v>
      </c>
      <c r="AF63" s="98"/>
      <c r="AG63" s="100">
        <f>+Costos!G163</f>
        <v>1084.3740949999999</v>
      </c>
      <c r="AH63" s="101">
        <f t="shared" si="12"/>
        <v>0</v>
      </c>
      <c r="AI63" s="98"/>
      <c r="AJ63" s="100">
        <f>+Costos!G163</f>
        <v>1084.3740949999999</v>
      </c>
      <c r="AK63" s="101">
        <f t="shared" si="13"/>
        <v>0</v>
      </c>
    </row>
    <row r="64" spans="1:37" ht="15.75">
      <c r="A64" s="8" t="s">
        <v>255</v>
      </c>
      <c r="B64" s="98"/>
      <c r="C64" s="100">
        <f>+Costos!G164</f>
        <v>2168.7481899999998</v>
      </c>
      <c r="D64" s="101">
        <f t="shared" si="2"/>
        <v>0</v>
      </c>
      <c r="E64" s="98"/>
      <c r="F64" s="100">
        <f>+Costos!G164</f>
        <v>2168.7481899999998</v>
      </c>
      <c r="G64" s="101">
        <f t="shared" si="3"/>
        <v>0</v>
      </c>
      <c r="H64" s="98"/>
      <c r="I64" s="100">
        <f>+Costos!G164</f>
        <v>2168.7481899999998</v>
      </c>
      <c r="J64" s="101">
        <f t="shared" si="4"/>
        <v>0</v>
      </c>
      <c r="K64" s="98"/>
      <c r="L64" s="100">
        <f>+Costos!G164</f>
        <v>2168.7481899999998</v>
      </c>
      <c r="M64" s="101">
        <f t="shared" si="5"/>
        <v>0</v>
      </c>
      <c r="N64" s="98"/>
      <c r="O64" s="100">
        <f>+Costos!G164</f>
        <v>2168.7481899999998</v>
      </c>
      <c r="P64" s="101">
        <f t="shared" si="6"/>
        <v>0</v>
      </c>
      <c r="Q64" s="98"/>
      <c r="R64" s="100">
        <f>+Costos!G164</f>
        <v>2168.7481899999998</v>
      </c>
      <c r="S64" s="101">
        <f t="shared" si="7"/>
        <v>0</v>
      </c>
      <c r="T64" s="98"/>
      <c r="U64" s="100">
        <f>+Costos!G164</f>
        <v>2168.7481899999998</v>
      </c>
      <c r="V64" s="101">
        <f t="shared" si="8"/>
        <v>0</v>
      </c>
      <c r="W64" s="98"/>
      <c r="X64" s="100">
        <f>+Costos!G164</f>
        <v>2168.7481899999998</v>
      </c>
      <c r="Y64" s="101">
        <f t="shared" si="9"/>
        <v>0</v>
      </c>
      <c r="Z64" s="98"/>
      <c r="AA64" s="100">
        <f>+Costos!G164</f>
        <v>2168.7481899999998</v>
      </c>
      <c r="AB64" s="101">
        <f t="shared" si="10"/>
        <v>0</v>
      </c>
      <c r="AC64" s="98"/>
      <c r="AD64" s="100">
        <f>+Costos!G164</f>
        <v>2168.7481899999998</v>
      </c>
      <c r="AE64" s="101">
        <f t="shared" si="11"/>
        <v>0</v>
      </c>
      <c r="AF64" s="98"/>
      <c r="AG64" s="100">
        <f>+Costos!G164</f>
        <v>2168.7481899999998</v>
      </c>
      <c r="AH64" s="101">
        <f t="shared" si="12"/>
        <v>0</v>
      </c>
      <c r="AI64" s="98"/>
      <c r="AJ64" s="100">
        <f>+Costos!G164</f>
        <v>2168.7481899999998</v>
      </c>
      <c r="AK64" s="101">
        <f t="shared" si="13"/>
        <v>0</v>
      </c>
    </row>
    <row r="65" spans="1:37" ht="15.75">
      <c r="A65" s="9" t="s">
        <v>321</v>
      </c>
      <c r="B65" s="98"/>
      <c r="C65" s="100">
        <f>+Costos!G171</f>
        <v>16152.671080000002</v>
      </c>
      <c r="D65" s="101">
        <f t="shared" si="2"/>
        <v>0</v>
      </c>
      <c r="E65" s="98"/>
      <c r="F65" s="100">
        <f>+Costos!G171</f>
        <v>16152.671080000002</v>
      </c>
      <c r="G65" s="101">
        <f t="shared" si="3"/>
        <v>0</v>
      </c>
      <c r="H65" s="98"/>
      <c r="I65" s="100">
        <f>+Costos!G171</f>
        <v>16152.671080000002</v>
      </c>
      <c r="J65" s="101">
        <f t="shared" si="4"/>
        <v>0</v>
      </c>
      <c r="K65" s="98"/>
      <c r="L65" s="100">
        <f>+Costos!G171</f>
        <v>16152.671080000002</v>
      </c>
      <c r="M65" s="101">
        <f t="shared" si="5"/>
        <v>0</v>
      </c>
      <c r="N65" s="98"/>
      <c r="O65" s="100">
        <f>+Costos!G171</f>
        <v>16152.671080000002</v>
      </c>
      <c r="P65" s="101">
        <f t="shared" si="6"/>
        <v>0</v>
      </c>
      <c r="Q65" s="98"/>
      <c r="R65" s="100">
        <f>+Costos!G171</f>
        <v>16152.671080000002</v>
      </c>
      <c r="S65" s="101">
        <f t="shared" si="7"/>
        <v>0</v>
      </c>
      <c r="T65" s="98"/>
      <c r="U65" s="100">
        <f>+Costos!G171</f>
        <v>16152.671080000002</v>
      </c>
      <c r="V65" s="101">
        <f t="shared" si="8"/>
        <v>0</v>
      </c>
      <c r="W65" s="98"/>
      <c r="X65" s="100">
        <f>+Costos!G171</f>
        <v>16152.671080000002</v>
      </c>
      <c r="Y65" s="101">
        <f t="shared" si="9"/>
        <v>0</v>
      </c>
      <c r="Z65" s="98"/>
      <c r="AA65" s="100">
        <f>+Costos!G171</f>
        <v>16152.671080000002</v>
      </c>
      <c r="AB65" s="101">
        <f t="shared" si="10"/>
        <v>0</v>
      </c>
      <c r="AC65" s="98"/>
      <c r="AD65" s="100">
        <f>+Costos!G171</f>
        <v>16152.671080000002</v>
      </c>
      <c r="AE65" s="101">
        <f t="shared" si="11"/>
        <v>0</v>
      </c>
      <c r="AF65" s="98"/>
      <c r="AG65" s="100">
        <f>+Costos!G171</f>
        <v>16152.671080000002</v>
      </c>
      <c r="AH65" s="101">
        <f t="shared" si="12"/>
        <v>0</v>
      </c>
      <c r="AI65" s="98"/>
      <c r="AJ65" s="100">
        <f>+Costos!G171</f>
        <v>16152.671080000002</v>
      </c>
      <c r="AK65" s="101">
        <f t="shared" si="13"/>
        <v>0</v>
      </c>
    </row>
    <row r="66" spans="1:37" ht="15.75">
      <c r="A66" s="9" t="s">
        <v>37</v>
      </c>
      <c r="B66" s="98"/>
      <c r="C66" s="100">
        <f>+Costos!G179</f>
        <v>8882.3783999999996</v>
      </c>
      <c r="D66" s="101">
        <f t="shared" si="2"/>
        <v>0</v>
      </c>
      <c r="E66" s="98"/>
      <c r="F66" s="100">
        <f>+Costos!G179</f>
        <v>8882.3783999999996</v>
      </c>
      <c r="G66" s="101">
        <f t="shared" si="3"/>
        <v>0</v>
      </c>
      <c r="H66" s="98"/>
      <c r="I66" s="100">
        <f>+Costos!G179</f>
        <v>8882.3783999999996</v>
      </c>
      <c r="J66" s="101">
        <f t="shared" si="4"/>
        <v>0</v>
      </c>
      <c r="K66" s="98"/>
      <c r="L66" s="100">
        <f>+Costos!G179</f>
        <v>8882.3783999999996</v>
      </c>
      <c r="M66" s="101">
        <f t="shared" si="5"/>
        <v>0</v>
      </c>
      <c r="N66" s="98"/>
      <c r="O66" s="100">
        <f>+Costos!G179</f>
        <v>8882.3783999999996</v>
      </c>
      <c r="P66" s="101">
        <f t="shared" si="6"/>
        <v>0</v>
      </c>
      <c r="Q66" s="98"/>
      <c r="R66" s="100">
        <f>+Costos!G179</f>
        <v>8882.3783999999996</v>
      </c>
      <c r="S66" s="101">
        <f t="shared" si="7"/>
        <v>0</v>
      </c>
      <c r="T66" s="98"/>
      <c r="U66" s="100">
        <f>+Costos!G179</f>
        <v>8882.3783999999996</v>
      </c>
      <c r="V66" s="101">
        <f t="shared" si="8"/>
        <v>0</v>
      </c>
      <c r="W66" s="98"/>
      <c r="X66" s="100">
        <f>+Costos!G179</f>
        <v>8882.3783999999996</v>
      </c>
      <c r="Y66" s="101">
        <f t="shared" si="9"/>
        <v>0</v>
      </c>
      <c r="Z66" s="98"/>
      <c r="AA66" s="100">
        <f>+Costos!G179</f>
        <v>8882.3783999999996</v>
      </c>
      <c r="AB66" s="101">
        <f t="shared" si="10"/>
        <v>0</v>
      </c>
      <c r="AC66" s="98"/>
      <c r="AD66" s="100">
        <f>+Costos!G179</f>
        <v>8882.3783999999996</v>
      </c>
      <c r="AE66" s="101">
        <f t="shared" si="11"/>
        <v>0</v>
      </c>
      <c r="AF66" s="98"/>
      <c r="AG66" s="100">
        <f>+Costos!G179</f>
        <v>8882.3783999999996</v>
      </c>
      <c r="AH66" s="101">
        <f t="shared" si="12"/>
        <v>0</v>
      </c>
      <c r="AI66" s="98"/>
      <c r="AJ66" s="100">
        <f>+Costos!G179</f>
        <v>8882.3783999999996</v>
      </c>
      <c r="AK66" s="101">
        <f t="shared" si="13"/>
        <v>0</v>
      </c>
    </row>
    <row r="67" spans="1:37" ht="15.75">
      <c r="A67" s="9" t="s">
        <v>256</v>
      </c>
      <c r="B67" s="98"/>
      <c r="C67" s="100">
        <f>+Costos!G186</f>
        <v>20375.066809999997</v>
      </c>
      <c r="D67" s="101">
        <f t="shared" si="2"/>
        <v>0</v>
      </c>
      <c r="E67" s="98"/>
      <c r="F67" s="100">
        <f>+Costos!G186</f>
        <v>20375.066809999997</v>
      </c>
      <c r="G67" s="101">
        <f t="shared" si="3"/>
        <v>0</v>
      </c>
      <c r="H67" s="98"/>
      <c r="I67" s="100">
        <f>+Costos!G186</f>
        <v>20375.066809999997</v>
      </c>
      <c r="J67" s="101">
        <f t="shared" si="4"/>
        <v>0</v>
      </c>
      <c r="K67" s="98"/>
      <c r="L67" s="100">
        <f>+Costos!G186</f>
        <v>20375.066809999997</v>
      </c>
      <c r="M67" s="101">
        <f t="shared" si="5"/>
        <v>0</v>
      </c>
      <c r="N67" s="98"/>
      <c r="O67" s="100">
        <f>+Costos!G186</f>
        <v>20375.066809999997</v>
      </c>
      <c r="P67" s="101">
        <f t="shared" si="6"/>
        <v>0</v>
      </c>
      <c r="Q67" s="98"/>
      <c r="R67" s="100">
        <f>+Costos!G186</f>
        <v>20375.066809999997</v>
      </c>
      <c r="S67" s="101">
        <f t="shared" si="7"/>
        <v>0</v>
      </c>
      <c r="T67" s="98"/>
      <c r="U67" s="100">
        <f>+Costos!G186</f>
        <v>20375.066809999997</v>
      </c>
      <c r="V67" s="101">
        <f t="shared" si="8"/>
        <v>0</v>
      </c>
      <c r="W67" s="98"/>
      <c r="X67" s="100">
        <f>+Costos!G186</f>
        <v>20375.066809999997</v>
      </c>
      <c r="Y67" s="101">
        <f t="shared" si="9"/>
        <v>0</v>
      </c>
      <c r="Z67" s="98"/>
      <c r="AA67" s="100">
        <f>+Costos!G186</f>
        <v>20375.066809999997</v>
      </c>
      <c r="AB67" s="101">
        <f t="shared" si="10"/>
        <v>0</v>
      </c>
      <c r="AC67" s="98"/>
      <c r="AD67" s="100">
        <f>+Costos!G186</f>
        <v>20375.066809999997</v>
      </c>
      <c r="AE67" s="101">
        <f t="shared" si="11"/>
        <v>0</v>
      </c>
      <c r="AF67" s="98"/>
      <c r="AG67" s="100">
        <f>+Costos!G186</f>
        <v>20375.066809999997</v>
      </c>
      <c r="AH67" s="101">
        <f t="shared" si="12"/>
        <v>0</v>
      </c>
      <c r="AI67" s="98"/>
      <c r="AJ67" s="100">
        <f>+Costos!G186</f>
        <v>20375.066809999997</v>
      </c>
      <c r="AK67" s="101">
        <f t="shared" si="13"/>
        <v>0</v>
      </c>
    </row>
    <row r="68" spans="1:37" ht="15.75">
      <c r="A68" s="9" t="s">
        <v>38</v>
      </c>
      <c r="B68" s="98"/>
      <c r="C68" s="100">
        <f>+Costos!G193</f>
        <v>2063.6541099999999</v>
      </c>
      <c r="D68" s="101">
        <f t="shared" si="2"/>
        <v>0</v>
      </c>
      <c r="E68" s="98"/>
      <c r="F68" s="100">
        <f>+Costos!G193</f>
        <v>2063.6541099999999</v>
      </c>
      <c r="G68" s="101">
        <f t="shared" si="3"/>
        <v>0</v>
      </c>
      <c r="H68" s="98"/>
      <c r="I68" s="100">
        <f>+Costos!G193</f>
        <v>2063.6541099999999</v>
      </c>
      <c r="J68" s="101">
        <f t="shared" si="4"/>
        <v>0</v>
      </c>
      <c r="K68" s="98"/>
      <c r="L68" s="100">
        <f>+Costos!G193</f>
        <v>2063.6541099999999</v>
      </c>
      <c r="M68" s="101">
        <f t="shared" si="5"/>
        <v>0</v>
      </c>
      <c r="N68" s="98"/>
      <c r="O68" s="100">
        <f>+Costos!G193</f>
        <v>2063.6541099999999</v>
      </c>
      <c r="P68" s="101">
        <f t="shared" si="6"/>
        <v>0</v>
      </c>
      <c r="Q68" s="98"/>
      <c r="R68" s="100">
        <f>+Costos!G193</f>
        <v>2063.6541099999999</v>
      </c>
      <c r="S68" s="101">
        <f t="shared" si="7"/>
        <v>0</v>
      </c>
      <c r="T68" s="98"/>
      <c r="U68" s="100">
        <f>+Costos!G193</f>
        <v>2063.6541099999999</v>
      </c>
      <c r="V68" s="101">
        <f t="shared" si="8"/>
        <v>0</v>
      </c>
      <c r="W68" s="98"/>
      <c r="X68" s="100">
        <f>+Costos!G193</f>
        <v>2063.6541099999999</v>
      </c>
      <c r="Y68" s="101">
        <f t="shared" si="9"/>
        <v>0</v>
      </c>
      <c r="Z68" s="98"/>
      <c r="AA68" s="100">
        <f>+Costos!G193</f>
        <v>2063.6541099999999</v>
      </c>
      <c r="AB68" s="101">
        <f t="shared" si="10"/>
        <v>0</v>
      </c>
      <c r="AC68" s="98"/>
      <c r="AD68" s="100">
        <f>+Costos!G193</f>
        <v>2063.6541099999999</v>
      </c>
      <c r="AE68" s="101">
        <f t="shared" si="11"/>
        <v>0</v>
      </c>
      <c r="AF68" s="98"/>
      <c r="AG68" s="100">
        <f>+Costos!G193</f>
        <v>2063.6541099999999</v>
      </c>
      <c r="AH68" s="101">
        <f t="shared" si="12"/>
        <v>0</v>
      </c>
      <c r="AI68" s="98"/>
      <c r="AJ68" s="100">
        <f>+Costos!G193</f>
        <v>2063.6541099999999</v>
      </c>
      <c r="AK68" s="101">
        <f t="shared" si="13"/>
        <v>0</v>
      </c>
    </row>
    <row r="69" spans="1:37" ht="15.75">
      <c r="A69" s="8" t="s">
        <v>39</v>
      </c>
      <c r="B69" s="98"/>
      <c r="C69" s="100">
        <f>+Costos!G207</f>
        <v>4186.6523999999999</v>
      </c>
      <c r="D69" s="101">
        <f t="shared" si="2"/>
        <v>0</v>
      </c>
      <c r="E69" s="98"/>
      <c r="F69" s="100">
        <f>+Costos!G207</f>
        <v>4186.6523999999999</v>
      </c>
      <c r="G69" s="101">
        <f t="shared" si="3"/>
        <v>0</v>
      </c>
      <c r="H69" s="98"/>
      <c r="I69" s="100">
        <f>+Costos!G207</f>
        <v>4186.6523999999999</v>
      </c>
      <c r="J69" s="101">
        <f t="shared" si="4"/>
        <v>0</v>
      </c>
      <c r="K69" s="98"/>
      <c r="L69" s="100">
        <f>+Costos!G207</f>
        <v>4186.6523999999999</v>
      </c>
      <c r="M69" s="101">
        <f t="shared" si="5"/>
        <v>0</v>
      </c>
      <c r="N69" s="98"/>
      <c r="O69" s="100">
        <f>+Costos!G207</f>
        <v>4186.6523999999999</v>
      </c>
      <c r="P69" s="101">
        <f t="shared" si="6"/>
        <v>0</v>
      </c>
      <c r="Q69" s="98"/>
      <c r="R69" s="100">
        <f>+Costos!G207</f>
        <v>4186.6523999999999</v>
      </c>
      <c r="S69" s="101">
        <f t="shared" si="7"/>
        <v>0</v>
      </c>
      <c r="T69" s="98"/>
      <c r="U69" s="100">
        <f>+Costos!G207</f>
        <v>4186.6523999999999</v>
      </c>
      <c r="V69" s="101">
        <f t="shared" si="8"/>
        <v>0</v>
      </c>
      <c r="W69" s="98">
        <v>1</v>
      </c>
      <c r="X69" s="100">
        <f>+Costos!G207</f>
        <v>4186.6523999999999</v>
      </c>
      <c r="Y69" s="101">
        <f t="shared" si="9"/>
        <v>4186.6523999999999</v>
      </c>
      <c r="Z69" s="98"/>
      <c r="AA69" s="100">
        <f>+Costos!G207</f>
        <v>4186.6523999999999</v>
      </c>
      <c r="AB69" s="101">
        <f t="shared" si="10"/>
        <v>0</v>
      </c>
      <c r="AC69" s="98"/>
      <c r="AD69" s="100">
        <f>+Costos!G207</f>
        <v>4186.6523999999999</v>
      </c>
      <c r="AE69" s="101">
        <f t="shared" si="11"/>
        <v>0</v>
      </c>
      <c r="AF69" s="98"/>
      <c r="AG69" s="100">
        <f>+Costos!G207</f>
        <v>4186.6523999999999</v>
      </c>
      <c r="AH69" s="101">
        <f t="shared" si="12"/>
        <v>0</v>
      </c>
      <c r="AI69" s="98"/>
      <c r="AJ69" s="100">
        <f>+Costos!G207</f>
        <v>4186.6523999999999</v>
      </c>
      <c r="AK69" s="101">
        <f t="shared" si="13"/>
        <v>0</v>
      </c>
    </row>
    <row r="70" spans="1:37" ht="15.75">
      <c r="A70" s="8" t="s">
        <v>40</v>
      </c>
      <c r="B70" s="98"/>
      <c r="C70" s="100">
        <f>+Costos!G209</f>
        <v>8373.3047999999999</v>
      </c>
      <c r="D70" s="101">
        <f t="shared" si="2"/>
        <v>0</v>
      </c>
      <c r="E70" s="98"/>
      <c r="F70" s="100">
        <f>+Costos!G209</f>
        <v>8373.3047999999999</v>
      </c>
      <c r="G70" s="101">
        <f t="shared" si="3"/>
        <v>0</v>
      </c>
      <c r="H70" s="98"/>
      <c r="I70" s="100">
        <f>+Costos!G209</f>
        <v>8373.3047999999999</v>
      </c>
      <c r="J70" s="101">
        <f t="shared" si="4"/>
        <v>0</v>
      </c>
      <c r="K70" s="98"/>
      <c r="L70" s="100">
        <f>+Costos!G209</f>
        <v>8373.3047999999999</v>
      </c>
      <c r="M70" s="101">
        <f t="shared" si="5"/>
        <v>0</v>
      </c>
      <c r="N70" s="98"/>
      <c r="O70" s="100">
        <f>+Costos!G209</f>
        <v>8373.3047999999999</v>
      </c>
      <c r="P70" s="101">
        <f t="shared" si="6"/>
        <v>0</v>
      </c>
      <c r="Q70" s="98"/>
      <c r="R70" s="100">
        <f>+Costos!G209</f>
        <v>8373.3047999999999</v>
      </c>
      <c r="S70" s="101">
        <f t="shared" si="7"/>
        <v>0</v>
      </c>
      <c r="T70" s="98"/>
      <c r="U70" s="100">
        <f>+Costos!G209</f>
        <v>8373.3047999999999</v>
      </c>
      <c r="V70" s="101">
        <f t="shared" si="8"/>
        <v>0</v>
      </c>
      <c r="W70" s="98"/>
      <c r="X70" s="100">
        <f>+Costos!G209</f>
        <v>8373.3047999999999</v>
      </c>
      <c r="Y70" s="101">
        <f t="shared" si="9"/>
        <v>0</v>
      </c>
      <c r="Z70" s="98"/>
      <c r="AA70" s="100">
        <f>+Costos!G209</f>
        <v>8373.3047999999999</v>
      </c>
      <c r="AB70" s="101">
        <f t="shared" si="10"/>
        <v>0</v>
      </c>
      <c r="AC70" s="98"/>
      <c r="AD70" s="100">
        <f>+Costos!G209</f>
        <v>8373.3047999999999</v>
      </c>
      <c r="AE70" s="101">
        <f t="shared" si="11"/>
        <v>0</v>
      </c>
      <c r="AF70" s="98"/>
      <c r="AG70" s="100">
        <f>+Costos!G209</f>
        <v>8373.3047999999999</v>
      </c>
      <c r="AH70" s="101">
        <f t="shared" si="12"/>
        <v>0</v>
      </c>
      <c r="AI70" s="98"/>
      <c r="AJ70" s="100">
        <f>+Costos!G209</f>
        <v>8373.3047999999999</v>
      </c>
      <c r="AK70" s="101">
        <f t="shared" si="13"/>
        <v>0</v>
      </c>
    </row>
    <row r="71" spans="1:37" ht="15.75">
      <c r="A71" s="27" t="s">
        <v>267</v>
      </c>
      <c r="B71" s="98"/>
      <c r="C71" s="100">
        <f>+Costos!G200</f>
        <v>532.41047999999989</v>
      </c>
      <c r="D71" s="101">
        <f t="shared" si="2"/>
        <v>0</v>
      </c>
      <c r="E71" s="98"/>
      <c r="F71" s="100">
        <f>+Costos!G200</f>
        <v>532.41047999999989</v>
      </c>
      <c r="G71" s="101">
        <f t="shared" si="3"/>
        <v>0</v>
      </c>
      <c r="H71" s="98"/>
      <c r="I71" s="100">
        <f>+Costos!G200</f>
        <v>532.41047999999989</v>
      </c>
      <c r="J71" s="101">
        <f t="shared" si="4"/>
        <v>0</v>
      </c>
      <c r="K71" s="98"/>
      <c r="L71" s="100">
        <f>+Costos!G200</f>
        <v>532.41047999999989</v>
      </c>
      <c r="M71" s="101">
        <f t="shared" si="5"/>
        <v>0</v>
      </c>
      <c r="N71" s="98"/>
      <c r="O71" s="100">
        <f>+Costos!G200</f>
        <v>532.41047999999989</v>
      </c>
      <c r="P71" s="101">
        <f t="shared" si="6"/>
        <v>0</v>
      </c>
      <c r="Q71" s="98"/>
      <c r="R71" s="100">
        <f>+Costos!G200</f>
        <v>532.41047999999989</v>
      </c>
      <c r="S71" s="101">
        <f t="shared" si="7"/>
        <v>0</v>
      </c>
      <c r="T71" s="98"/>
      <c r="U71" s="100">
        <f>+Costos!G200</f>
        <v>532.41047999999989</v>
      </c>
      <c r="V71" s="101">
        <f t="shared" si="8"/>
        <v>0</v>
      </c>
      <c r="W71" s="98">
        <v>1</v>
      </c>
      <c r="X71" s="100">
        <f>+Costos!G200</f>
        <v>532.41047999999989</v>
      </c>
      <c r="Y71" s="101">
        <f t="shared" si="9"/>
        <v>532.41047999999989</v>
      </c>
      <c r="Z71" s="98"/>
      <c r="AA71" s="100">
        <f>+Costos!G200</f>
        <v>532.41047999999989</v>
      </c>
      <c r="AB71" s="101">
        <f t="shared" si="10"/>
        <v>0</v>
      </c>
      <c r="AC71" s="98"/>
      <c r="AD71" s="100">
        <f>+Costos!G200</f>
        <v>532.41047999999989</v>
      </c>
      <c r="AE71" s="101">
        <f t="shared" si="11"/>
        <v>0</v>
      </c>
      <c r="AF71" s="98"/>
      <c r="AG71" s="100">
        <f>+Costos!G200</f>
        <v>532.41047999999989</v>
      </c>
      <c r="AH71" s="101">
        <f t="shared" si="12"/>
        <v>0</v>
      </c>
      <c r="AI71" s="98"/>
      <c r="AJ71" s="100">
        <f>+Costos!G200</f>
        <v>532.41047999999989</v>
      </c>
      <c r="AK71" s="101">
        <f t="shared" si="13"/>
        <v>0</v>
      </c>
    </row>
    <row r="72" spans="1:37" ht="15.75">
      <c r="A72" s="74" t="s">
        <v>41</v>
      </c>
      <c r="B72" s="98"/>
      <c r="C72" s="100">
        <f>+Costos!G202</f>
        <v>1064.8209599999998</v>
      </c>
      <c r="D72" s="101">
        <f t="shared" si="2"/>
        <v>0</v>
      </c>
      <c r="E72" s="98"/>
      <c r="F72" s="100">
        <f>+Costos!G202</f>
        <v>1064.8209599999998</v>
      </c>
      <c r="G72" s="101">
        <f t="shared" si="3"/>
        <v>0</v>
      </c>
      <c r="H72" s="98"/>
      <c r="I72" s="100">
        <f>+Costos!G202</f>
        <v>1064.8209599999998</v>
      </c>
      <c r="J72" s="101">
        <f t="shared" si="4"/>
        <v>0</v>
      </c>
      <c r="K72" s="98"/>
      <c r="L72" s="100">
        <f>+Costos!G202</f>
        <v>1064.8209599999998</v>
      </c>
      <c r="M72" s="101">
        <f t="shared" si="5"/>
        <v>0</v>
      </c>
      <c r="N72" s="98"/>
      <c r="O72" s="100">
        <f>+Costos!G202</f>
        <v>1064.8209599999998</v>
      </c>
      <c r="P72" s="101">
        <f t="shared" si="6"/>
        <v>0</v>
      </c>
      <c r="Q72" s="98"/>
      <c r="R72" s="100">
        <f>+Costos!G202</f>
        <v>1064.8209599999998</v>
      </c>
      <c r="S72" s="101">
        <f t="shared" si="7"/>
        <v>0</v>
      </c>
      <c r="T72" s="98"/>
      <c r="U72" s="100">
        <f>+Costos!G202</f>
        <v>1064.8209599999998</v>
      </c>
      <c r="V72" s="101">
        <f t="shared" si="8"/>
        <v>0</v>
      </c>
      <c r="W72" s="98"/>
      <c r="X72" s="100">
        <f>+Costos!G202</f>
        <v>1064.8209599999998</v>
      </c>
      <c r="Y72" s="101">
        <f t="shared" si="9"/>
        <v>0</v>
      </c>
      <c r="Z72" s="98"/>
      <c r="AA72" s="100">
        <f>+Costos!G202</f>
        <v>1064.8209599999998</v>
      </c>
      <c r="AB72" s="101">
        <f t="shared" si="10"/>
        <v>0</v>
      </c>
      <c r="AC72" s="98"/>
      <c r="AD72" s="100">
        <f>+Costos!G202</f>
        <v>1064.8209599999998</v>
      </c>
      <c r="AE72" s="101">
        <f t="shared" si="11"/>
        <v>0</v>
      </c>
      <c r="AF72" s="98"/>
      <c r="AG72" s="100">
        <f>+Costos!G202</f>
        <v>1064.8209599999998</v>
      </c>
      <c r="AH72" s="101">
        <f t="shared" si="12"/>
        <v>0</v>
      </c>
      <c r="AI72" s="98"/>
      <c r="AJ72" s="100">
        <f>+Costos!G202</f>
        <v>1064.8209599999998</v>
      </c>
      <c r="AK72" s="101">
        <f t="shared" si="13"/>
        <v>0</v>
      </c>
    </row>
    <row r="73" spans="1:37" s="97" customFormat="1" ht="15" customHeight="1">
      <c r="A73" s="204" t="s">
        <v>278</v>
      </c>
      <c r="B73" s="92"/>
      <c r="C73" s="93"/>
      <c r="D73" s="99">
        <f>SUM(D35:D72)</f>
        <v>0</v>
      </c>
      <c r="E73" s="92"/>
      <c r="F73" s="93"/>
      <c r="G73" s="99">
        <f>SUM(G35:G72)</f>
        <v>0</v>
      </c>
      <c r="H73" s="92"/>
      <c r="I73" s="93"/>
      <c r="J73" s="99">
        <f>SUM(J35:J72)</f>
        <v>4224.9482333333326</v>
      </c>
      <c r="K73" s="92"/>
      <c r="L73" s="93"/>
      <c r="M73" s="99">
        <f>SUM(M35:M72)</f>
        <v>6324.1488216666667</v>
      </c>
      <c r="N73" s="92"/>
      <c r="O73" s="93"/>
      <c r="P73" s="99">
        <f>SUM(P35:P72)</f>
        <v>2865.0329400000001</v>
      </c>
      <c r="Q73" s="92"/>
      <c r="R73" s="93"/>
      <c r="S73" s="99">
        <f>SUM(S35:S72)</f>
        <v>2561.3547049999997</v>
      </c>
      <c r="T73" s="92"/>
      <c r="U73" s="93"/>
      <c r="V73" s="99">
        <f>SUM(V35:V72)</f>
        <v>0</v>
      </c>
      <c r="W73" s="92"/>
      <c r="X73" s="93"/>
      <c r="Y73" s="99">
        <f>SUM(Y35:Y72)</f>
        <v>4729.5628799999995</v>
      </c>
      <c r="Z73" s="92"/>
      <c r="AA73" s="93"/>
      <c r="AB73" s="99">
        <f>SUM(AB35:AB72)</f>
        <v>3313.913528333333</v>
      </c>
      <c r="AC73" s="92"/>
      <c r="AD73" s="93"/>
      <c r="AE73" s="99">
        <f>SUM(AE35:AE72)</f>
        <v>1808.7958816666664</v>
      </c>
      <c r="AF73" s="92"/>
      <c r="AG73" s="93"/>
      <c r="AH73" s="99">
        <f>SUM(AH35:AH72)</f>
        <v>2404.6764699999999</v>
      </c>
      <c r="AI73" s="92"/>
      <c r="AJ73" s="93"/>
      <c r="AK73" s="99">
        <f>SUM(AK35:AK72)</f>
        <v>2582.3547049999997</v>
      </c>
    </row>
    <row r="74" spans="1:37">
      <c r="B74" s="17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</row>
    <row r="75" spans="1:37" ht="23.25">
      <c r="A75" s="46" t="s">
        <v>259</v>
      </c>
      <c r="B75" s="14"/>
    </row>
    <row r="76" spans="1:37" ht="18" customHeight="1">
      <c r="A76" s="17"/>
      <c r="B76" s="313" t="s">
        <v>3</v>
      </c>
      <c r="C76" s="313"/>
      <c r="D76" s="314"/>
      <c r="E76" s="315" t="s">
        <v>4</v>
      </c>
      <c r="F76" s="311"/>
      <c r="G76" s="312"/>
      <c r="H76" s="310" t="s">
        <v>5</v>
      </c>
      <c r="I76" s="311"/>
      <c r="J76" s="312"/>
      <c r="K76" s="310" t="s">
        <v>6</v>
      </c>
      <c r="L76" s="311"/>
      <c r="M76" s="312"/>
      <c r="N76" s="310" t="s">
        <v>7</v>
      </c>
      <c r="O76" s="311"/>
      <c r="P76" s="312"/>
      <c r="Q76" s="310" t="s">
        <v>270</v>
      </c>
      <c r="R76" s="311"/>
      <c r="S76" s="312"/>
      <c r="T76" s="310" t="s">
        <v>271</v>
      </c>
      <c r="U76" s="311"/>
      <c r="V76" s="312"/>
      <c r="W76" s="310" t="s">
        <v>8</v>
      </c>
      <c r="X76" s="311"/>
      <c r="Y76" s="312"/>
      <c r="Z76" s="310" t="s">
        <v>9</v>
      </c>
      <c r="AA76" s="311"/>
      <c r="AB76" s="312"/>
      <c r="AC76" s="310" t="s">
        <v>10</v>
      </c>
      <c r="AD76" s="311"/>
      <c r="AE76" s="312"/>
      <c r="AF76" s="310" t="s">
        <v>11</v>
      </c>
      <c r="AG76" s="311"/>
      <c r="AH76" s="312"/>
      <c r="AI76" s="310" t="s">
        <v>12</v>
      </c>
      <c r="AJ76" s="311"/>
      <c r="AK76" s="312"/>
    </row>
    <row r="77" spans="1:37" ht="15.75" customHeight="1">
      <c r="A77" s="51"/>
      <c r="B77" s="201" t="s">
        <v>245</v>
      </c>
      <c r="C77" s="53" t="s">
        <v>246</v>
      </c>
      <c r="D77" s="54" t="s">
        <v>2</v>
      </c>
      <c r="E77" s="52" t="s">
        <v>245</v>
      </c>
      <c r="F77" s="53" t="s">
        <v>246</v>
      </c>
      <c r="G77" s="54" t="s">
        <v>2</v>
      </c>
      <c r="H77" s="52" t="s">
        <v>245</v>
      </c>
      <c r="I77" s="53" t="s">
        <v>246</v>
      </c>
      <c r="J77" s="54" t="s">
        <v>2</v>
      </c>
      <c r="K77" s="52" t="s">
        <v>245</v>
      </c>
      <c r="L77" s="53" t="s">
        <v>246</v>
      </c>
      <c r="M77" s="54" t="s">
        <v>2</v>
      </c>
      <c r="N77" s="52" t="s">
        <v>245</v>
      </c>
      <c r="O77" s="53" t="s">
        <v>246</v>
      </c>
      <c r="P77" s="54" t="s">
        <v>2</v>
      </c>
      <c r="Q77" s="52" t="s">
        <v>245</v>
      </c>
      <c r="R77" s="53" t="s">
        <v>246</v>
      </c>
      <c r="S77" s="54" t="s">
        <v>2</v>
      </c>
      <c r="T77" s="52" t="s">
        <v>245</v>
      </c>
      <c r="U77" s="53" t="s">
        <v>246</v>
      </c>
      <c r="V77" s="54" t="s">
        <v>2</v>
      </c>
      <c r="W77" s="52" t="s">
        <v>245</v>
      </c>
      <c r="X77" s="53" t="s">
        <v>246</v>
      </c>
      <c r="Y77" s="54" t="s">
        <v>2</v>
      </c>
      <c r="Z77" s="52" t="s">
        <v>245</v>
      </c>
      <c r="AA77" s="53" t="s">
        <v>246</v>
      </c>
      <c r="AB77" s="54" t="s">
        <v>2</v>
      </c>
      <c r="AC77" s="52" t="s">
        <v>245</v>
      </c>
      <c r="AD77" s="53" t="s">
        <v>246</v>
      </c>
      <c r="AE77" s="54" t="s">
        <v>2</v>
      </c>
      <c r="AF77" s="52" t="s">
        <v>245</v>
      </c>
      <c r="AG77" s="53" t="s">
        <v>246</v>
      </c>
      <c r="AH77" s="54" t="s">
        <v>2</v>
      </c>
      <c r="AI77" s="52" t="s">
        <v>245</v>
      </c>
      <c r="AJ77" s="53" t="s">
        <v>246</v>
      </c>
      <c r="AK77" s="54" t="s">
        <v>2</v>
      </c>
    </row>
    <row r="78" spans="1:37" ht="15.75" customHeight="1">
      <c r="A78" s="75" t="s">
        <v>87</v>
      </c>
      <c r="B78" s="103"/>
      <c r="C78" s="102">
        <f>+Costos!K15</f>
        <v>30355</v>
      </c>
      <c r="D78" s="104">
        <f>B78*C78</f>
        <v>0</v>
      </c>
      <c r="E78" s="103"/>
      <c r="F78" s="102">
        <f>+Costos!K15</f>
        <v>30355</v>
      </c>
      <c r="G78" s="104">
        <f>E78*F78</f>
        <v>0</v>
      </c>
      <c r="H78" s="103"/>
      <c r="I78" s="102">
        <f>+Costos!K15</f>
        <v>30355</v>
      </c>
      <c r="J78" s="104">
        <f>H78*I78</f>
        <v>0</v>
      </c>
      <c r="K78" s="103"/>
      <c r="L78" s="102">
        <f>+Costos!K15</f>
        <v>30355</v>
      </c>
      <c r="M78" s="104">
        <f>K78*L78</f>
        <v>0</v>
      </c>
      <c r="N78" s="103"/>
      <c r="O78" s="102">
        <f>+Costos!K15</f>
        <v>30355</v>
      </c>
      <c r="P78" s="104">
        <f>N78*O78</f>
        <v>0</v>
      </c>
      <c r="Q78" s="103"/>
      <c r="R78" s="102">
        <f>+Costos!K15</f>
        <v>30355</v>
      </c>
      <c r="S78" s="104">
        <f>Q78*R78</f>
        <v>0</v>
      </c>
      <c r="T78" s="103"/>
      <c r="U78" s="102">
        <f>+Costos!K15</f>
        <v>30355</v>
      </c>
      <c r="V78" s="104">
        <f>T78*U78</f>
        <v>0</v>
      </c>
      <c r="W78" s="103"/>
      <c r="X78" s="102">
        <f>+Costos!K15</f>
        <v>30355</v>
      </c>
      <c r="Y78" s="104">
        <f>W78*X78</f>
        <v>0</v>
      </c>
      <c r="Z78" s="103"/>
      <c r="AA78" s="102">
        <f>+Costos!K15</f>
        <v>30355</v>
      </c>
      <c r="AB78" s="104">
        <f>Z78*AA78</f>
        <v>0</v>
      </c>
      <c r="AC78" s="103"/>
      <c r="AD78" s="102">
        <f>+Costos!K15</f>
        <v>30355</v>
      </c>
      <c r="AE78" s="104">
        <f>AC78*AD78</f>
        <v>0</v>
      </c>
      <c r="AF78" s="103"/>
      <c r="AG78" s="102">
        <f>+Costos!K15</f>
        <v>30355</v>
      </c>
      <c r="AH78" s="104">
        <f>AF78*AG78</f>
        <v>0</v>
      </c>
      <c r="AI78" s="103"/>
      <c r="AJ78" s="102">
        <f>+Costos!K15</f>
        <v>30355</v>
      </c>
      <c r="AK78" s="104">
        <f>AI78*AJ78</f>
        <v>0</v>
      </c>
    </row>
    <row r="79" spans="1:37" ht="15.75" customHeight="1">
      <c r="A79" s="75" t="s">
        <v>192</v>
      </c>
      <c r="B79" s="103"/>
      <c r="C79" s="102">
        <f>+Costos!K16</f>
        <v>4053.8160000000003</v>
      </c>
      <c r="D79" s="104">
        <f>B79*C79</f>
        <v>0</v>
      </c>
      <c r="E79" s="103">
        <v>5</v>
      </c>
      <c r="F79" s="102">
        <f>+Costos!K16</f>
        <v>4053.8160000000003</v>
      </c>
      <c r="G79" s="104">
        <f>E79*F79</f>
        <v>20269.080000000002</v>
      </c>
      <c r="H79" s="103">
        <v>4</v>
      </c>
      <c r="I79" s="102">
        <f>+Costos!K16</f>
        <v>4053.8160000000003</v>
      </c>
      <c r="J79" s="104">
        <f>H79*I79</f>
        <v>16215.264000000001</v>
      </c>
      <c r="K79" s="103"/>
      <c r="L79" s="102">
        <f>+Costos!K16</f>
        <v>4053.8160000000003</v>
      </c>
      <c r="M79" s="104">
        <f>K79*L79</f>
        <v>0</v>
      </c>
      <c r="N79" s="103">
        <v>5</v>
      </c>
      <c r="O79" s="102">
        <f>+Costos!K16</f>
        <v>4053.8160000000003</v>
      </c>
      <c r="P79" s="104">
        <f>N79*O79</f>
        <v>20269.080000000002</v>
      </c>
      <c r="Q79" s="103">
        <v>5</v>
      </c>
      <c r="R79" s="102">
        <f>+Costos!K16</f>
        <v>4053.8160000000003</v>
      </c>
      <c r="S79" s="104">
        <f>Q79*R79</f>
        <v>20269.080000000002</v>
      </c>
      <c r="T79" s="103">
        <v>5</v>
      </c>
      <c r="U79" s="102">
        <f>+Costos!K16</f>
        <v>4053.8160000000003</v>
      </c>
      <c r="V79" s="104">
        <f>T79*U79</f>
        <v>20269.080000000002</v>
      </c>
      <c r="W79" s="103"/>
      <c r="X79" s="102">
        <f>+Costos!K16</f>
        <v>4053.8160000000003</v>
      </c>
      <c r="Y79" s="104">
        <f>W79*X79</f>
        <v>0</v>
      </c>
      <c r="Z79" s="103"/>
      <c r="AA79" s="102">
        <f>+Costos!K16</f>
        <v>4053.8160000000003</v>
      </c>
      <c r="AB79" s="104">
        <f>Z79*AA79</f>
        <v>0</v>
      </c>
      <c r="AC79" s="103">
        <v>4</v>
      </c>
      <c r="AD79" s="102">
        <f>+Costos!K16</f>
        <v>4053.8160000000003</v>
      </c>
      <c r="AE79" s="104">
        <f>AC79*AD79</f>
        <v>16215.264000000001</v>
      </c>
      <c r="AF79" s="103"/>
      <c r="AG79" s="102">
        <f>+Costos!K16</f>
        <v>4053.8160000000003</v>
      </c>
      <c r="AH79" s="104">
        <f>AF79*AG79</f>
        <v>0</v>
      </c>
      <c r="AI79" s="103"/>
      <c r="AJ79" s="102">
        <f>+Costos!K16</f>
        <v>4053.8160000000003</v>
      </c>
      <c r="AK79" s="104">
        <f>AI79*AJ79</f>
        <v>0</v>
      </c>
    </row>
    <row r="80" spans="1:37" ht="15" customHeight="1">
      <c r="A80" s="75" t="s">
        <v>193</v>
      </c>
      <c r="B80" s="103"/>
      <c r="C80" s="102">
        <f>+Costos!K17</f>
        <v>11447.800000000001</v>
      </c>
      <c r="D80" s="104">
        <f>B80*C80</f>
        <v>0</v>
      </c>
      <c r="E80" s="103"/>
      <c r="F80" s="102">
        <f>+Costos!K17</f>
        <v>11447.800000000001</v>
      </c>
      <c r="G80" s="104">
        <f>E80*F80</f>
        <v>0</v>
      </c>
      <c r="H80" s="103"/>
      <c r="I80" s="102">
        <f>+Costos!K17</f>
        <v>11447.800000000001</v>
      </c>
      <c r="J80" s="104">
        <f>H80*I80</f>
        <v>0</v>
      </c>
      <c r="K80" s="103"/>
      <c r="L80" s="102">
        <f>+Costos!K17</f>
        <v>11447.800000000001</v>
      </c>
      <c r="M80" s="104">
        <f>K80*L80</f>
        <v>0</v>
      </c>
      <c r="N80" s="103"/>
      <c r="O80" s="102">
        <f>+Costos!K17</f>
        <v>11447.800000000001</v>
      </c>
      <c r="P80" s="104">
        <f>N80*O80</f>
        <v>0</v>
      </c>
      <c r="Q80" s="103"/>
      <c r="R80" s="102">
        <f>+Costos!K17</f>
        <v>11447.800000000001</v>
      </c>
      <c r="S80" s="104">
        <f>Q80*R80</f>
        <v>0</v>
      </c>
      <c r="T80" s="103"/>
      <c r="U80" s="102">
        <f>+Costos!K17</f>
        <v>11447.800000000001</v>
      </c>
      <c r="V80" s="104">
        <f>T80*U80</f>
        <v>0</v>
      </c>
      <c r="W80" s="103"/>
      <c r="X80" s="102">
        <f>+Costos!K17</f>
        <v>11447.800000000001</v>
      </c>
      <c r="Y80" s="104">
        <f>W80*X80</f>
        <v>0</v>
      </c>
      <c r="Z80" s="103"/>
      <c r="AA80" s="102">
        <f>+Costos!K17</f>
        <v>11447.800000000001</v>
      </c>
      <c r="AB80" s="104">
        <f>Z80*AA80</f>
        <v>0</v>
      </c>
      <c r="AC80" s="103"/>
      <c r="AD80" s="102">
        <f>+Costos!K17</f>
        <v>11447.800000000001</v>
      </c>
      <c r="AE80" s="104">
        <f>AC80*AD80</f>
        <v>0</v>
      </c>
      <c r="AF80" s="103"/>
      <c r="AG80" s="102">
        <f>+Costos!K17</f>
        <v>11447.800000000001</v>
      </c>
      <c r="AH80" s="104">
        <f>AF80*AG80</f>
        <v>0</v>
      </c>
      <c r="AI80" s="103"/>
      <c r="AJ80" s="102">
        <f>+Costos!K17</f>
        <v>11447.800000000001</v>
      </c>
      <c r="AK80" s="104">
        <f>AI80*AJ80</f>
        <v>0</v>
      </c>
    </row>
    <row r="81" spans="1:37" s="267" customFormat="1" ht="15" customHeight="1">
      <c r="A81" s="264" t="s">
        <v>277</v>
      </c>
      <c r="B81" s="265"/>
      <c r="C81" s="266"/>
      <c r="D81" s="99">
        <f>SUM(D78:D80)</f>
        <v>0</v>
      </c>
      <c r="E81" s="265"/>
      <c r="F81" s="266"/>
      <c r="G81" s="99">
        <f>SUM(G78:G80)</f>
        <v>20269.080000000002</v>
      </c>
      <c r="H81" s="265"/>
      <c r="I81" s="266"/>
      <c r="J81" s="99">
        <f>SUM(J78:J80)</f>
        <v>16215.264000000001</v>
      </c>
      <c r="K81" s="265"/>
      <c r="L81" s="266"/>
      <c r="M81" s="99">
        <f>SUM(M78:M80)</f>
        <v>0</v>
      </c>
      <c r="N81" s="265"/>
      <c r="O81" s="266"/>
      <c r="P81" s="99">
        <f>SUM(P78:P80)</f>
        <v>20269.080000000002</v>
      </c>
      <c r="Q81" s="265"/>
      <c r="R81" s="266"/>
      <c r="S81" s="99">
        <f>SUM(S78:S80)</f>
        <v>20269.080000000002</v>
      </c>
      <c r="T81" s="265"/>
      <c r="U81" s="266"/>
      <c r="V81" s="99">
        <f>SUM(V78:V80)</f>
        <v>20269.080000000002</v>
      </c>
      <c r="W81" s="265"/>
      <c r="X81" s="266"/>
      <c r="Y81" s="99">
        <f>SUM(Y78:Y80)</f>
        <v>0</v>
      </c>
      <c r="Z81" s="265"/>
      <c r="AA81" s="266"/>
      <c r="AB81" s="99">
        <f>SUM(AB78:AB80)</f>
        <v>0</v>
      </c>
      <c r="AC81" s="265"/>
      <c r="AD81" s="266"/>
      <c r="AE81" s="99">
        <f>SUM(AE78:AE80)</f>
        <v>16215.264000000001</v>
      </c>
      <c r="AF81" s="265"/>
      <c r="AG81" s="266"/>
      <c r="AH81" s="99">
        <f>SUM(AH78:AH80)</f>
        <v>0</v>
      </c>
      <c r="AI81" s="265"/>
      <c r="AJ81" s="266"/>
      <c r="AK81" s="99">
        <f>SUM(AK78:AK80)</f>
        <v>0</v>
      </c>
    </row>
    <row r="82" spans="1:37" ht="15" customHeight="1">
      <c r="A82" s="14"/>
      <c r="B82" s="14"/>
    </row>
    <row r="83" spans="1:37" ht="15" customHeight="1">
      <c r="A83" s="14"/>
      <c r="B83" s="14"/>
    </row>
    <row r="84" spans="1:37" ht="23.25">
      <c r="A84" s="76" t="s">
        <v>240</v>
      </c>
      <c r="B84" s="14"/>
    </row>
    <row r="85" spans="1:37" ht="15" customHeight="1">
      <c r="A85" s="316" t="s">
        <v>42</v>
      </c>
      <c r="B85" s="14"/>
    </row>
    <row r="86" spans="1:37" ht="15" customHeight="1">
      <c r="A86" s="316"/>
      <c r="B86" s="14"/>
    </row>
    <row r="87" spans="1:37" ht="15" customHeight="1">
      <c r="A87" s="316"/>
      <c r="B87" s="317" t="s">
        <v>3</v>
      </c>
      <c r="C87" s="317"/>
      <c r="D87" s="318"/>
      <c r="E87" s="319" t="s">
        <v>4</v>
      </c>
      <c r="F87" s="305"/>
      <c r="G87" s="306"/>
      <c r="H87" s="304" t="s">
        <v>5</v>
      </c>
      <c r="I87" s="305"/>
      <c r="J87" s="306"/>
      <c r="K87" s="304" t="s">
        <v>6</v>
      </c>
      <c r="L87" s="305"/>
      <c r="M87" s="306"/>
      <c r="N87" s="304" t="s">
        <v>7</v>
      </c>
      <c r="O87" s="305"/>
      <c r="P87" s="306"/>
      <c r="Q87" s="304" t="s">
        <v>270</v>
      </c>
      <c r="R87" s="305"/>
      <c r="S87" s="306"/>
      <c r="T87" s="304" t="s">
        <v>271</v>
      </c>
      <c r="U87" s="305"/>
      <c r="V87" s="306"/>
      <c r="W87" s="304" t="s">
        <v>8</v>
      </c>
      <c r="X87" s="305"/>
      <c r="Y87" s="306"/>
      <c r="Z87" s="304" t="s">
        <v>9</v>
      </c>
      <c r="AA87" s="305"/>
      <c r="AB87" s="306"/>
      <c r="AC87" s="304" t="s">
        <v>10</v>
      </c>
      <c r="AD87" s="305"/>
      <c r="AE87" s="306"/>
      <c r="AF87" s="304" t="s">
        <v>11</v>
      </c>
      <c r="AG87" s="305"/>
      <c r="AH87" s="306"/>
      <c r="AI87" s="304" t="s">
        <v>12</v>
      </c>
      <c r="AJ87" s="305"/>
      <c r="AK87" s="306"/>
    </row>
    <row r="88" spans="1:37">
      <c r="A88" s="316"/>
      <c r="B88" s="200" t="s">
        <v>245</v>
      </c>
      <c r="C88" s="56" t="s">
        <v>246</v>
      </c>
      <c r="D88" s="57" t="s">
        <v>2</v>
      </c>
      <c r="E88" s="55" t="s">
        <v>245</v>
      </c>
      <c r="F88" s="56" t="s">
        <v>246</v>
      </c>
      <c r="G88" s="57" t="s">
        <v>2</v>
      </c>
      <c r="H88" s="55" t="s">
        <v>245</v>
      </c>
      <c r="I88" s="56" t="s">
        <v>246</v>
      </c>
      <c r="J88" s="57" t="s">
        <v>2</v>
      </c>
      <c r="K88" s="55" t="s">
        <v>245</v>
      </c>
      <c r="L88" s="56" t="s">
        <v>246</v>
      </c>
      <c r="M88" s="57" t="s">
        <v>2</v>
      </c>
      <c r="N88" s="55" t="s">
        <v>245</v>
      </c>
      <c r="O88" s="56" t="s">
        <v>246</v>
      </c>
      <c r="P88" s="57" t="s">
        <v>2</v>
      </c>
      <c r="Q88" s="55" t="s">
        <v>245</v>
      </c>
      <c r="R88" s="56" t="s">
        <v>246</v>
      </c>
      <c r="S88" s="57" t="s">
        <v>2</v>
      </c>
      <c r="T88" s="55" t="s">
        <v>245</v>
      </c>
      <c r="U88" s="56" t="s">
        <v>246</v>
      </c>
      <c r="V88" s="57" t="s">
        <v>2</v>
      </c>
      <c r="W88" s="55" t="s">
        <v>245</v>
      </c>
      <c r="X88" s="56" t="s">
        <v>246</v>
      </c>
      <c r="Y88" s="57" t="s">
        <v>2</v>
      </c>
      <c r="Z88" s="55" t="s">
        <v>245</v>
      </c>
      <c r="AA88" s="56" t="s">
        <v>246</v>
      </c>
      <c r="AB88" s="57" t="s">
        <v>2</v>
      </c>
      <c r="AC88" s="55" t="s">
        <v>245</v>
      </c>
      <c r="AD88" s="56" t="s">
        <v>246</v>
      </c>
      <c r="AE88" s="57" t="s">
        <v>2</v>
      </c>
      <c r="AF88" s="55" t="s">
        <v>245</v>
      </c>
      <c r="AG88" s="56" t="s">
        <v>246</v>
      </c>
      <c r="AH88" s="57" t="s">
        <v>2</v>
      </c>
      <c r="AI88" s="55" t="s">
        <v>245</v>
      </c>
      <c r="AJ88" s="56" t="s">
        <v>246</v>
      </c>
      <c r="AK88" s="57" t="s">
        <v>2</v>
      </c>
    </row>
    <row r="89" spans="1:37" ht="15.75">
      <c r="A89" s="85" t="s">
        <v>241</v>
      </c>
      <c r="B89" s="103"/>
      <c r="C89" s="102">
        <f>+Costos!K9</f>
        <v>570</v>
      </c>
      <c r="D89" s="104">
        <f>B89*C89</f>
        <v>0</v>
      </c>
      <c r="E89" s="103"/>
      <c r="F89" s="102">
        <f>+Costos!K9</f>
        <v>570</v>
      </c>
      <c r="G89" s="104">
        <f>E89*F89</f>
        <v>0</v>
      </c>
      <c r="H89" s="103"/>
      <c r="I89" s="102">
        <f>+Costos!K9</f>
        <v>570</v>
      </c>
      <c r="J89" s="104">
        <f>H89*I89</f>
        <v>0</v>
      </c>
      <c r="K89" s="103"/>
      <c r="L89" s="102">
        <f>+Costos!K9</f>
        <v>570</v>
      </c>
      <c r="M89" s="104">
        <f>K89*L89</f>
        <v>0</v>
      </c>
      <c r="N89" s="103"/>
      <c r="O89" s="102">
        <f>+Costos!K9</f>
        <v>570</v>
      </c>
      <c r="P89" s="104">
        <f>N89*O89</f>
        <v>0</v>
      </c>
      <c r="Q89" s="103"/>
      <c r="R89" s="102">
        <f>+Costos!K9</f>
        <v>570</v>
      </c>
      <c r="S89" s="104">
        <f>Q89*R89</f>
        <v>0</v>
      </c>
      <c r="T89" s="103"/>
      <c r="U89" s="102">
        <f>+Costos!K9</f>
        <v>570</v>
      </c>
      <c r="V89" s="104">
        <f>T89*U89</f>
        <v>0</v>
      </c>
      <c r="W89" s="103"/>
      <c r="X89" s="102">
        <f>+Costos!K9</f>
        <v>570</v>
      </c>
      <c r="Y89" s="104">
        <f>W89*X89</f>
        <v>0</v>
      </c>
      <c r="Z89" s="103"/>
      <c r="AA89" s="102">
        <f>+Costos!K9</f>
        <v>570</v>
      </c>
      <c r="AB89" s="104">
        <f>Z89*AA89</f>
        <v>0</v>
      </c>
      <c r="AC89" s="103"/>
      <c r="AD89" s="102">
        <f>+Costos!K9</f>
        <v>570</v>
      </c>
      <c r="AE89" s="104">
        <f>AC89*AD89</f>
        <v>0</v>
      </c>
      <c r="AF89" s="103"/>
      <c r="AG89" s="102">
        <f>+Costos!K9</f>
        <v>570</v>
      </c>
      <c r="AH89" s="104">
        <f>AF89*AG89</f>
        <v>0</v>
      </c>
      <c r="AI89" s="103"/>
      <c r="AJ89" s="102">
        <f>+Costos!K9</f>
        <v>570</v>
      </c>
      <c r="AK89" s="104">
        <f>AI89*AJ89</f>
        <v>0</v>
      </c>
    </row>
    <row r="90" spans="1:37" ht="15.75">
      <c r="A90" s="77" t="s">
        <v>242</v>
      </c>
      <c r="B90" s="103"/>
      <c r="C90" s="102">
        <f>+Costos!K10</f>
        <v>1400</v>
      </c>
      <c r="D90" s="104">
        <f>B90*C90</f>
        <v>0</v>
      </c>
      <c r="E90" s="103"/>
      <c r="F90" s="102">
        <f>+Costos!K10</f>
        <v>1400</v>
      </c>
      <c r="G90" s="104">
        <f>E90*F90</f>
        <v>0</v>
      </c>
      <c r="H90" s="103"/>
      <c r="I90" s="102">
        <f>+Costos!K10</f>
        <v>1400</v>
      </c>
      <c r="J90" s="104">
        <f>H90*I90</f>
        <v>0</v>
      </c>
      <c r="K90" s="103"/>
      <c r="L90" s="102">
        <f>+Costos!K10</f>
        <v>1400</v>
      </c>
      <c r="M90" s="104">
        <f>K90*L90</f>
        <v>0</v>
      </c>
      <c r="N90" s="103"/>
      <c r="O90" s="102">
        <f>+Costos!K10</f>
        <v>1400</v>
      </c>
      <c r="P90" s="104">
        <f>N90*O90</f>
        <v>0</v>
      </c>
      <c r="Q90" s="103"/>
      <c r="R90" s="102">
        <f>+Costos!K10</f>
        <v>1400</v>
      </c>
      <c r="S90" s="104">
        <f>Q90*R90</f>
        <v>0</v>
      </c>
      <c r="T90" s="103"/>
      <c r="U90" s="102">
        <f>+Costos!K10</f>
        <v>1400</v>
      </c>
      <c r="V90" s="104">
        <f>T90*U90</f>
        <v>0</v>
      </c>
      <c r="W90" s="103"/>
      <c r="X90" s="102">
        <f>+Costos!K10</f>
        <v>1400</v>
      </c>
      <c r="Y90" s="104">
        <f>W90*X90</f>
        <v>0</v>
      </c>
      <c r="Z90" s="103"/>
      <c r="AA90" s="102">
        <f>+Costos!K10</f>
        <v>1400</v>
      </c>
      <c r="AB90" s="104">
        <f>Z90*AA90</f>
        <v>0</v>
      </c>
      <c r="AC90" s="103"/>
      <c r="AD90" s="102">
        <f>+Costos!K10</f>
        <v>1400</v>
      </c>
      <c r="AE90" s="104">
        <f>AC90*AD90</f>
        <v>0</v>
      </c>
      <c r="AF90" s="103"/>
      <c r="AG90" s="102">
        <f>+Costos!K10</f>
        <v>1400</v>
      </c>
      <c r="AH90" s="104">
        <f>AF90*AG90</f>
        <v>0</v>
      </c>
      <c r="AI90" s="103"/>
      <c r="AJ90" s="102">
        <f>+Costos!K10</f>
        <v>1400</v>
      </c>
      <c r="AK90" s="104">
        <f>AI90*AJ90</f>
        <v>0</v>
      </c>
    </row>
    <row r="91" spans="1:37" ht="18" customHeight="1">
      <c r="A91" s="77" t="s">
        <v>243</v>
      </c>
      <c r="B91" s="103"/>
      <c r="C91" s="102">
        <f>+Costos!K11</f>
        <v>2400</v>
      </c>
      <c r="D91" s="104">
        <f>B91*C91</f>
        <v>0</v>
      </c>
      <c r="E91" s="103"/>
      <c r="F91" s="102">
        <f>+Costos!K11</f>
        <v>2400</v>
      </c>
      <c r="G91" s="104">
        <f>E91*F91</f>
        <v>0</v>
      </c>
      <c r="H91" s="103"/>
      <c r="I91" s="102">
        <f>+Costos!K11</f>
        <v>2400</v>
      </c>
      <c r="J91" s="104">
        <f>H91*I91</f>
        <v>0</v>
      </c>
      <c r="K91" s="103"/>
      <c r="L91" s="102">
        <f>+Costos!K11</f>
        <v>2400</v>
      </c>
      <c r="M91" s="104">
        <f>K91*L91</f>
        <v>0</v>
      </c>
      <c r="N91" s="103"/>
      <c r="O91" s="102">
        <f>+Costos!K11</f>
        <v>2400</v>
      </c>
      <c r="P91" s="104">
        <f>N91*O91</f>
        <v>0</v>
      </c>
      <c r="Q91" s="103"/>
      <c r="R91" s="102">
        <f>+Costos!K11</f>
        <v>2400</v>
      </c>
      <c r="S91" s="104">
        <f>Q91*R91</f>
        <v>0</v>
      </c>
      <c r="T91" s="103"/>
      <c r="U91" s="102">
        <f>+Costos!K11</f>
        <v>2400</v>
      </c>
      <c r="V91" s="104">
        <f>T91*U91</f>
        <v>0</v>
      </c>
      <c r="W91" s="103"/>
      <c r="X91" s="102">
        <f>+Costos!K11</f>
        <v>2400</v>
      </c>
      <c r="Y91" s="104">
        <f>W91*X91</f>
        <v>0</v>
      </c>
      <c r="Z91" s="103"/>
      <c r="AA91" s="102">
        <f>+Costos!K11</f>
        <v>2400</v>
      </c>
      <c r="AB91" s="104">
        <f>Z91*AA91</f>
        <v>0</v>
      </c>
      <c r="AC91" s="103"/>
      <c r="AD91" s="102">
        <f>+Costos!K11</f>
        <v>2400</v>
      </c>
      <c r="AE91" s="104">
        <f>AC91*AD91</f>
        <v>0</v>
      </c>
      <c r="AF91" s="103"/>
      <c r="AG91" s="102">
        <f>+Costos!K11</f>
        <v>2400</v>
      </c>
      <c r="AH91" s="104">
        <f>AF91*AG91</f>
        <v>0</v>
      </c>
      <c r="AI91" s="103"/>
      <c r="AJ91" s="102">
        <f>+Costos!K11</f>
        <v>2400</v>
      </c>
      <c r="AK91" s="104">
        <f>AI91*AJ91</f>
        <v>0</v>
      </c>
    </row>
    <row r="92" spans="1:37" ht="15" customHeight="1">
      <c r="A92" s="86" t="s">
        <v>244</v>
      </c>
      <c r="B92" s="105"/>
      <c r="C92" s="102">
        <f>+Costos!K12</f>
        <v>6000</v>
      </c>
      <c r="D92" s="104">
        <f>B92*C92</f>
        <v>0</v>
      </c>
      <c r="E92" s="105"/>
      <c r="F92" s="102">
        <f>+Costos!K12</f>
        <v>6000</v>
      </c>
      <c r="G92" s="104">
        <f>E92*F92</f>
        <v>0</v>
      </c>
      <c r="H92" s="105"/>
      <c r="I92" s="102">
        <f>+Costos!K12</f>
        <v>6000</v>
      </c>
      <c r="J92" s="104">
        <f>H92*I92</f>
        <v>0</v>
      </c>
      <c r="K92" s="105"/>
      <c r="L92" s="102">
        <f>+Costos!K12</f>
        <v>6000</v>
      </c>
      <c r="M92" s="104">
        <f>K92*L92</f>
        <v>0</v>
      </c>
      <c r="N92" s="105"/>
      <c r="O92" s="102">
        <f>+Costos!K12</f>
        <v>6000</v>
      </c>
      <c r="P92" s="104">
        <f>N92*O92</f>
        <v>0</v>
      </c>
      <c r="Q92" s="105"/>
      <c r="R92" s="102">
        <f>+Costos!K12</f>
        <v>6000</v>
      </c>
      <c r="S92" s="104">
        <f>Q92*R92</f>
        <v>0</v>
      </c>
      <c r="T92" s="105"/>
      <c r="U92" s="102">
        <f>+Costos!K12</f>
        <v>6000</v>
      </c>
      <c r="V92" s="104">
        <f>T92*U92</f>
        <v>0</v>
      </c>
      <c r="W92" s="105"/>
      <c r="X92" s="102">
        <f>+Costos!K12</f>
        <v>6000</v>
      </c>
      <c r="Y92" s="104">
        <f>W92*X92</f>
        <v>0</v>
      </c>
      <c r="Z92" s="105"/>
      <c r="AA92" s="102">
        <f>+Costos!K12</f>
        <v>6000</v>
      </c>
      <c r="AB92" s="104">
        <f>Z92*AA92</f>
        <v>0</v>
      </c>
      <c r="AC92" s="105"/>
      <c r="AD92" s="102">
        <f>+Costos!K12</f>
        <v>6000</v>
      </c>
      <c r="AE92" s="104">
        <f>AC92*AD92</f>
        <v>0</v>
      </c>
      <c r="AF92" s="105"/>
      <c r="AG92" s="102">
        <f>+Costos!K12</f>
        <v>6000</v>
      </c>
      <c r="AH92" s="104">
        <f>AF92*AG92</f>
        <v>0</v>
      </c>
      <c r="AI92" s="105"/>
      <c r="AJ92" s="102">
        <f>+Costos!K12</f>
        <v>6000</v>
      </c>
      <c r="AK92" s="104">
        <f>AI92*AJ92</f>
        <v>0</v>
      </c>
    </row>
    <row r="93" spans="1:37" s="97" customFormat="1" ht="15" customHeight="1">
      <c r="A93" s="204" t="s">
        <v>276</v>
      </c>
      <c r="B93" s="92"/>
      <c r="C93" s="93"/>
      <c r="D93" s="99">
        <f>SUM(D89:D92)</f>
        <v>0</v>
      </c>
      <c r="E93" s="92"/>
      <c r="F93" s="93"/>
      <c r="G93" s="99">
        <f>SUM(G89:G92)</f>
        <v>0</v>
      </c>
      <c r="H93" s="92"/>
      <c r="I93" s="93"/>
      <c r="J93" s="99">
        <f>SUM(J89:J92)</f>
        <v>0</v>
      </c>
      <c r="K93" s="92"/>
      <c r="L93" s="93"/>
      <c r="M93" s="99">
        <f>SUM(M89:M92)</f>
        <v>0</v>
      </c>
      <c r="N93" s="92"/>
      <c r="O93" s="93"/>
      <c r="P93" s="99">
        <f>SUM(P89:P92)</f>
        <v>0</v>
      </c>
      <c r="Q93" s="92"/>
      <c r="R93" s="93"/>
      <c r="S93" s="99">
        <f>SUM(S89:S92)</f>
        <v>0</v>
      </c>
      <c r="T93" s="92"/>
      <c r="U93" s="93"/>
      <c r="V93" s="99">
        <f>SUM(V89:V92)</f>
        <v>0</v>
      </c>
      <c r="W93" s="92"/>
      <c r="X93" s="93"/>
      <c r="Y93" s="99">
        <f>SUM(Y89:Y92)</f>
        <v>0</v>
      </c>
      <c r="Z93" s="92"/>
      <c r="AA93" s="93"/>
      <c r="AB93" s="99">
        <f>SUM(AB89:AB92)</f>
        <v>0</v>
      </c>
      <c r="AC93" s="92"/>
      <c r="AD93" s="93"/>
      <c r="AE93" s="99">
        <f>SUM(AE89:AE92)</f>
        <v>0</v>
      </c>
      <c r="AF93" s="92"/>
      <c r="AG93" s="93"/>
      <c r="AH93" s="99">
        <f>SUM(AH89:AH92)</f>
        <v>0</v>
      </c>
      <c r="AI93" s="92"/>
      <c r="AJ93" s="93"/>
      <c r="AK93" s="99">
        <f>SUM(AK89:AK92)</f>
        <v>0</v>
      </c>
    </row>
    <row r="94" spans="1:37" ht="15" customHeight="1">
      <c r="A94" s="16"/>
      <c r="B94" s="16"/>
    </row>
  </sheetData>
  <mergeCells count="53">
    <mergeCell ref="N87:P87"/>
    <mergeCell ref="A85:A88"/>
    <mergeCell ref="B87:D87"/>
    <mergeCell ref="E87:G87"/>
    <mergeCell ref="H87:J87"/>
    <mergeCell ref="K87:M87"/>
    <mergeCell ref="AF76:AH76"/>
    <mergeCell ref="W87:Y87"/>
    <mergeCell ref="Z87:AB87"/>
    <mergeCell ref="AC87:AE87"/>
    <mergeCell ref="AF87:AH87"/>
    <mergeCell ref="Q76:S76"/>
    <mergeCell ref="T76:V76"/>
    <mergeCell ref="W76:Y76"/>
    <mergeCell ref="Z76:AB76"/>
    <mergeCell ref="AC76:AE76"/>
    <mergeCell ref="B76:D76"/>
    <mergeCell ref="E76:G76"/>
    <mergeCell ref="H76:J76"/>
    <mergeCell ref="K76:M76"/>
    <mergeCell ref="N76:P76"/>
    <mergeCell ref="AI87:AK87"/>
    <mergeCell ref="Q87:S87"/>
    <mergeCell ref="T87:V87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76:AK76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opLeftCell="A31" zoomScale="80" zoomScaleNormal="80" workbookViewId="0">
      <selection activeCell="G44" sqref="G44"/>
    </sheetView>
  </sheetViews>
  <sheetFormatPr baseColWidth="10" defaultRowHeight="15.75"/>
  <cols>
    <col min="1" max="1" width="41.28515625" style="118" bestFit="1" customWidth="1"/>
    <col min="2" max="2" width="20" style="118" customWidth="1"/>
    <col min="3" max="3" width="12.28515625" style="118" bestFit="1" customWidth="1"/>
    <col min="4" max="4" width="13" style="118" bestFit="1" customWidth="1"/>
    <col min="5" max="5" width="13.5703125" style="118" bestFit="1" customWidth="1"/>
    <col min="6" max="6" width="14.5703125" style="118" bestFit="1" customWidth="1"/>
    <col min="7" max="7" width="16.140625" style="118" customWidth="1"/>
    <col min="8" max="8" width="17.5703125" style="119" customWidth="1"/>
    <col min="9" max="9" width="11.5703125" style="118" bestFit="1" customWidth="1"/>
    <col min="10" max="10" width="12.42578125" style="118" customWidth="1"/>
    <col min="11" max="11" width="14.140625" style="118" customWidth="1"/>
    <col min="12" max="12" width="15.140625" style="118" bestFit="1" customWidth="1"/>
    <col min="13" max="13" width="13" style="118" bestFit="1" customWidth="1"/>
    <col min="14" max="17" width="11.42578125" style="118"/>
  </cols>
  <sheetData>
    <row r="1" spans="1:14">
      <c r="M1"/>
      <c r="N1"/>
    </row>
    <row r="2" spans="1:14">
      <c r="A2" s="117"/>
    </row>
    <row r="3" spans="1:14" ht="21" customHeight="1">
      <c r="A3" s="192" t="s">
        <v>268</v>
      </c>
      <c r="B3" s="120" t="s">
        <v>86</v>
      </c>
      <c r="C3" s="120" t="s">
        <v>250</v>
      </c>
      <c r="D3" s="121" t="s">
        <v>93</v>
      </c>
      <c r="E3" s="121" t="s">
        <v>94</v>
      </c>
      <c r="H3" s="328" t="s">
        <v>325</v>
      </c>
      <c r="I3" s="328"/>
      <c r="J3" s="328"/>
    </row>
    <row r="4" spans="1:14" ht="15.75" customHeight="1">
      <c r="A4" s="123" t="s">
        <v>127</v>
      </c>
      <c r="B4" s="124">
        <v>1000</v>
      </c>
      <c r="C4" s="125">
        <v>23350</v>
      </c>
      <c r="D4" s="126">
        <v>45474</v>
      </c>
      <c r="E4" s="124" t="s">
        <v>343</v>
      </c>
      <c r="F4" s="189"/>
      <c r="H4" s="329" t="s">
        <v>42</v>
      </c>
      <c r="I4" s="122"/>
      <c r="J4" s="320" t="s">
        <v>43</v>
      </c>
      <c r="K4" s="323" t="s">
        <v>179</v>
      </c>
      <c r="L4" s="325"/>
    </row>
    <row r="5" spans="1:14">
      <c r="A5" s="128" t="s">
        <v>129</v>
      </c>
      <c r="B5" s="129">
        <v>1000</v>
      </c>
      <c r="C5" s="269">
        <v>1800</v>
      </c>
      <c r="D5" s="133">
        <v>45122</v>
      </c>
      <c r="E5" s="132" t="s">
        <v>323</v>
      </c>
      <c r="H5" s="330"/>
      <c r="I5" s="127"/>
      <c r="J5" s="321"/>
      <c r="K5" s="323"/>
      <c r="L5" s="326"/>
    </row>
    <row r="6" spans="1:14">
      <c r="A6" s="128" t="s">
        <v>88</v>
      </c>
      <c r="B6" s="129">
        <v>1000</v>
      </c>
      <c r="C6" s="130">
        <v>18632</v>
      </c>
      <c r="D6" s="131">
        <v>45342</v>
      </c>
      <c r="E6" s="132" t="s">
        <v>363</v>
      </c>
      <c r="H6" s="330"/>
      <c r="I6" s="127"/>
      <c r="J6" s="321"/>
      <c r="K6" s="323"/>
      <c r="L6" s="326"/>
    </row>
    <row r="7" spans="1:14">
      <c r="A7" s="128" t="s">
        <v>17</v>
      </c>
      <c r="B7" s="129">
        <v>500</v>
      </c>
      <c r="C7" s="130">
        <v>121000</v>
      </c>
      <c r="D7" s="133">
        <v>45323</v>
      </c>
      <c r="E7" s="132" t="s">
        <v>96</v>
      </c>
      <c r="H7" s="331"/>
      <c r="I7" s="127" t="s">
        <v>183</v>
      </c>
      <c r="J7" s="322"/>
      <c r="K7" s="324"/>
      <c r="L7" s="327"/>
      <c r="M7" s="144" t="s">
        <v>177</v>
      </c>
    </row>
    <row r="8" spans="1:14">
      <c r="A8" s="128" t="s">
        <v>218</v>
      </c>
      <c r="B8" s="129">
        <v>1</v>
      </c>
      <c r="C8" s="130">
        <v>7500</v>
      </c>
      <c r="D8" s="131">
        <v>45383</v>
      </c>
      <c r="E8" s="132" t="s">
        <v>344</v>
      </c>
      <c r="H8" s="223" t="s">
        <v>326</v>
      </c>
      <c r="I8" s="116"/>
      <c r="J8" s="134"/>
      <c r="K8" s="135">
        <v>800</v>
      </c>
      <c r="L8" s="136"/>
      <c r="M8" s="144"/>
    </row>
    <row r="9" spans="1:14">
      <c r="A9" s="128" t="s">
        <v>89</v>
      </c>
      <c r="B9" s="129">
        <v>250</v>
      </c>
      <c r="C9" s="130">
        <v>3360</v>
      </c>
      <c r="D9" s="131">
        <v>45214</v>
      </c>
      <c r="E9" s="132" t="s">
        <v>345</v>
      </c>
      <c r="H9" s="224" t="s">
        <v>327</v>
      </c>
      <c r="I9" s="137">
        <v>1</v>
      </c>
      <c r="J9" s="138"/>
      <c r="K9" s="37">
        <v>570</v>
      </c>
      <c r="L9" s="139"/>
      <c r="M9" s="246">
        <v>45615</v>
      </c>
    </row>
    <row r="10" spans="1:14">
      <c r="A10" s="142" t="s">
        <v>90</v>
      </c>
      <c r="B10" s="129">
        <v>250</v>
      </c>
      <c r="C10" s="130">
        <v>5620</v>
      </c>
      <c r="D10" s="131">
        <v>45061</v>
      </c>
      <c r="E10" s="132" t="s">
        <v>345</v>
      </c>
      <c r="H10" s="225" t="s">
        <v>328</v>
      </c>
      <c r="I10" s="137">
        <v>1</v>
      </c>
      <c r="J10" s="140"/>
      <c r="K10" s="37">
        <v>1400</v>
      </c>
      <c r="L10" s="141"/>
      <c r="M10" s="144"/>
    </row>
    <row r="11" spans="1:14">
      <c r="A11" s="128" t="s">
        <v>185</v>
      </c>
      <c r="B11" s="129">
        <v>5000</v>
      </c>
      <c r="C11" s="130">
        <v>7780.5</v>
      </c>
      <c r="D11" s="131">
        <v>44970</v>
      </c>
      <c r="E11" s="132" t="s">
        <v>97</v>
      </c>
      <c r="H11" s="225" t="s">
        <v>329</v>
      </c>
      <c r="I11" s="137">
        <v>1</v>
      </c>
      <c r="J11" s="140"/>
      <c r="K11" s="37">
        <v>2400</v>
      </c>
      <c r="L11" s="141"/>
      <c r="M11" s="144"/>
    </row>
    <row r="12" spans="1:14">
      <c r="A12" s="128" t="s">
        <v>128</v>
      </c>
      <c r="B12" s="129">
        <v>1000</v>
      </c>
      <c r="C12" s="130">
        <v>27000</v>
      </c>
      <c r="D12" s="131">
        <v>45231</v>
      </c>
      <c r="E12" s="132" t="s">
        <v>97</v>
      </c>
      <c r="H12" s="225" t="s">
        <v>330</v>
      </c>
      <c r="I12" s="137">
        <v>1</v>
      </c>
      <c r="J12" s="140"/>
      <c r="K12" s="37">
        <v>6000</v>
      </c>
      <c r="L12" s="141"/>
      <c r="M12" s="144"/>
    </row>
    <row r="13" spans="1:14">
      <c r="A13" s="128" t="s">
        <v>14</v>
      </c>
      <c r="B13" s="129">
        <v>5000</v>
      </c>
      <c r="C13" s="130">
        <v>12350</v>
      </c>
      <c r="D13" s="131">
        <v>45324</v>
      </c>
      <c r="E13" s="132" t="s">
        <v>346</v>
      </c>
      <c r="H13" s="118"/>
    </row>
    <row r="14" spans="1:14" ht="21">
      <c r="A14" s="128" t="s">
        <v>133</v>
      </c>
      <c r="B14" s="129">
        <v>500</v>
      </c>
      <c r="C14" s="130">
        <v>71048</v>
      </c>
      <c r="D14" s="131">
        <v>45261</v>
      </c>
      <c r="E14" s="132" t="s">
        <v>347</v>
      </c>
      <c r="G14" s="189"/>
      <c r="H14" s="226" t="s">
        <v>259</v>
      </c>
      <c r="I14" s="128"/>
      <c r="J14" s="144" t="s">
        <v>178</v>
      </c>
      <c r="K14" s="143" t="s">
        <v>232</v>
      </c>
      <c r="L14" s="121" t="s">
        <v>94</v>
      </c>
      <c r="M14" s="144" t="s">
        <v>177</v>
      </c>
    </row>
    <row r="15" spans="1:14">
      <c r="A15" s="128" t="s">
        <v>186</v>
      </c>
      <c r="B15" s="129">
        <v>1000</v>
      </c>
      <c r="C15" s="270">
        <v>67000</v>
      </c>
      <c r="D15" s="133">
        <v>45337</v>
      </c>
      <c r="E15" s="132" t="s">
        <v>323</v>
      </c>
      <c r="H15" s="227" t="s">
        <v>87</v>
      </c>
      <c r="I15" s="145">
        <v>1</v>
      </c>
      <c r="J15" s="125">
        <v>23350</v>
      </c>
      <c r="K15" s="146">
        <f>J15*I25/I15</f>
        <v>30355</v>
      </c>
      <c r="L15" s="144" t="s">
        <v>360</v>
      </c>
      <c r="M15" s="246">
        <v>45474</v>
      </c>
    </row>
    <row r="16" spans="1:14" ht="30.75" customHeight="1">
      <c r="A16" s="128" t="s">
        <v>187</v>
      </c>
      <c r="B16" s="129">
        <v>1000</v>
      </c>
      <c r="C16" s="269">
        <v>65137</v>
      </c>
      <c r="D16" s="133">
        <v>45337</v>
      </c>
      <c r="E16" s="132" t="s">
        <v>323</v>
      </c>
      <c r="H16" s="228" t="s">
        <v>192</v>
      </c>
      <c r="I16" s="147">
        <v>1</v>
      </c>
      <c r="J16" s="141">
        <v>3118.32</v>
      </c>
      <c r="K16" s="146">
        <f>J16*I25/I16</f>
        <v>4053.8160000000003</v>
      </c>
      <c r="L16" s="144" t="s">
        <v>400</v>
      </c>
      <c r="M16" s="246">
        <v>45597</v>
      </c>
    </row>
    <row r="17" spans="1:17" ht="31.5">
      <c r="A17" s="128" t="s">
        <v>91</v>
      </c>
      <c r="B17" s="129">
        <v>1000</v>
      </c>
      <c r="C17" s="130">
        <v>22000</v>
      </c>
      <c r="D17" s="131">
        <v>45342</v>
      </c>
      <c r="E17" s="132" t="s">
        <v>364</v>
      </c>
      <c r="H17" s="228" t="s">
        <v>193</v>
      </c>
      <c r="I17" s="147">
        <v>1</v>
      </c>
      <c r="J17" s="141">
        <v>8806</v>
      </c>
      <c r="K17" s="146">
        <f>J17*I25/I17</f>
        <v>11447.800000000001</v>
      </c>
      <c r="L17" s="144" t="s">
        <v>360</v>
      </c>
      <c r="M17" s="246">
        <v>45597</v>
      </c>
    </row>
    <row r="18" spans="1:17">
      <c r="A18" s="128" t="s">
        <v>188</v>
      </c>
      <c r="B18" s="129">
        <v>2000</v>
      </c>
      <c r="C18" s="280">
        <v>340466.66</v>
      </c>
      <c r="D18" s="149">
        <v>45608</v>
      </c>
      <c r="E18" s="132" t="s">
        <v>348</v>
      </c>
      <c r="H18" s="118"/>
      <c r="L18" s="148"/>
      <c r="M18" s="148"/>
    </row>
    <row r="19" spans="1:17" ht="21">
      <c r="A19" s="128" t="s">
        <v>92</v>
      </c>
      <c r="B19" s="129">
        <v>1000</v>
      </c>
      <c r="C19" s="130">
        <v>37700</v>
      </c>
      <c r="D19" s="133">
        <v>45337</v>
      </c>
      <c r="E19" s="132" t="s">
        <v>323</v>
      </c>
      <c r="H19" s="229" t="s">
        <v>142</v>
      </c>
      <c r="I19" s="116"/>
      <c r="J19" s="144" t="s">
        <v>178</v>
      </c>
      <c r="K19" s="143" t="s">
        <v>232</v>
      </c>
      <c r="L19" s="121" t="s">
        <v>94</v>
      </c>
      <c r="M19" s="144" t="s">
        <v>177</v>
      </c>
    </row>
    <row r="20" spans="1:17">
      <c r="A20" s="128" t="s">
        <v>189</v>
      </c>
      <c r="B20" s="129">
        <v>1000</v>
      </c>
      <c r="C20" s="130">
        <v>10560</v>
      </c>
      <c r="D20" s="131">
        <v>45168</v>
      </c>
      <c r="E20" s="132" t="s">
        <v>95</v>
      </c>
      <c r="H20" s="230" t="s">
        <v>334</v>
      </c>
      <c r="I20" s="150">
        <v>500</v>
      </c>
      <c r="J20" s="141">
        <v>8535</v>
      </c>
      <c r="K20" s="146">
        <f>J20*I25/I20</f>
        <v>22.190999999999999</v>
      </c>
      <c r="L20" s="144" t="s">
        <v>361</v>
      </c>
      <c r="M20" s="246">
        <v>45598</v>
      </c>
    </row>
    <row r="21" spans="1:17">
      <c r="A21" s="128" t="s">
        <v>217</v>
      </c>
      <c r="B21" s="129">
        <v>5</v>
      </c>
      <c r="C21" s="130">
        <v>181021.45</v>
      </c>
      <c r="D21" s="133">
        <v>45536</v>
      </c>
      <c r="E21" s="132" t="s">
        <v>324</v>
      </c>
      <c r="H21" s="231" t="s">
        <v>331</v>
      </c>
      <c r="I21" s="151">
        <v>1000</v>
      </c>
      <c r="J21" s="141">
        <v>8884</v>
      </c>
      <c r="K21" s="146">
        <f>J21*I25/I21</f>
        <v>11.549200000000001</v>
      </c>
      <c r="L21" s="144" t="s">
        <v>361</v>
      </c>
      <c r="M21" s="246">
        <v>45515</v>
      </c>
    </row>
    <row r="22" spans="1:17">
      <c r="A22" s="128" t="s">
        <v>184</v>
      </c>
      <c r="B22" s="129">
        <v>500</v>
      </c>
      <c r="C22" s="130">
        <v>145000</v>
      </c>
      <c r="D22" s="133">
        <v>45523</v>
      </c>
      <c r="E22" s="132" t="s">
        <v>349</v>
      </c>
      <c r="H22" s="228" t="s">
        <v>335</v>
      </c>
      <c r="I22" s="152">
        <v>1000</v>
      </c>
      <c r="J22" s="141">
        <v>10260</v>
      </c>
      <c r="K22" s="146">
        <f>J22*I25/I22</f>
        <v>13.337999999999999</v>
      </c>
      <c r="L22" s="144" t="s">
        <v>349</v>
      </c>
      <c r="M22" s="246">
        <v>45607</v>
      </c>
    </row>
    <row r="23" spans="1:17">
      <c r="A23" s="128" t="s">
        <v>123</v>
      </c>
      <c r="B23" s="129">
        <v>1000</v>
      </c>
      <c r="C23" s="130">
        <v>660000</v>
      </c>
      <c r="D23" s="153">
        <v>45420</v>
      </c>
      <c r="E23" s="132" t="s">
        <v>350</v>
      </c>
      <c r="O23"/>
      <c r="P23"/>
      <c r="Q23"/>
    </row>
    <row r="24" spans="1:17">
      <c r="A24" s="142" t="s">
        <v>200</v>
      </c>
      <c r="B24" s="129">
        <v>1000</v>
      </c>
      <c r="C24" s="130">
        <v>4664</v>
      </c>
      <c r="D24" s="131">
        <v>44249</v>
      </c>
      <c r="E24" s="132" t="s">
        <v>95</v>
      </c>
      <c r="H24" s="203" t="s">
        <v>332</v>
      </c>
      <c r="I24" s="232"/>
      <c r="M24"/>
      <c r="N24"/>
      <c r="O24"/>
      <c r="P24"/>
      <c r="Q24"/>
    </row>
    <row r="25" spans="1:17">
      <c r="A25" s="128" t="s">
        <v>190</v>
      </c>
      <c r="B25" s="129">
        <v>1000</v>
      </c>
      <c r="C25" s="130">
        <v>341000</v>
      </c>
      <c r="D25" s="153">
        <v>45630</v>
      </c>
      <c r="E25" s="132" t="s">
        <v>96</v>
      </c>
      <c r="H25" s="203" t="s">
        <v>333</v>
      </c>
      <c r="I25" s="203">
        <v>1.3</v>
      </c>
      <c r="M25"/>
      <c r="N25"/>
      <c r="O25"/>
      <c r="P25"/>
      <c r="Q25"/>
    </row>
    <row r="26" spans="1:17">
      <c r="A26" s="128" t="s">
        <v>191</v>
      </c>
      <c r="B26" s="129">
        <v>1000</v>
      </c>
      <c r="C26" s="270">
        <v>227853</v>
      </c>
      <c r="D26" s="133">
        <v>45608</v>
      </c>
      <c r="E26" s="132" t="s">
        <v>97</v>
      </c>
      <c r="F26" s="189"/>
      <c r="M26"/>
      <c r="N26"/>
      <c r="O26"/>
      <c r="P26"/>
      <c r="Q26"/>
    </row>
    <row r="27" spans="1:17">
      <c r="A27" s="142" t="s">
        <v>351</v>
      </c>
      <c r="B27" s="132">
        <v>1000</v>
      </c>
      <c r="C27" s="132">
        <v>38500</v>
      </c>
      <c r="D27" s="131">
        <v>45323</v>
      </c>
      <c r="E27" s="132" t="s">
        <v>348</v>
      </c>
      <c r="M27"/>
      <c r="N27"/>
      <c r="O27"/>
      <c r="P27"/>
      <c r="Q27"/>
    </row>
    <row r="28" spans="1:17">
      <c r="A28" s="142" t="s">
        <v>352</v>
      </c>
      <c r="B28" s="132">
        <v>1000</v>
      </c>
      <c r="C28" s="132">
        <v>42000</v>
      </c>
      <c r="D28" s="131">
        <v>45323</v>
      </c>
      <c r="E28" s="132" t="s">
        <v>348</v>
      </c>
      <c r="M28"/>
      <c r="N28"/>
      <c r="O28"/>
      <c r="P28"/>
      <c r="Q28"/>
    </row>
    <row r="29" spans="1:17">
      <c r="A29" s="142" t="s">
        <v>353</v>
      </c>
      <c r="B29" s="271">
        <v>50</v>
      </c>
      <c r="C29" s="132">
        <v>130500</v>
      </c>
      <c r="D29" s="131">
        <v>45324</v>
      </c>
      <c r="E29" s="132" t="s">
        <v>348</v>
      </c>
      <c r="M29"/>
      <c r="N29"/>
      <c r="O29"/>
      <c r="P29"/>
      <c r="Q29"/>
    </row>
    <row r="30" spans="1:17">
      <c r="A30" s="142" t="s">
        <v>354</v>
      </c>
      <c r="B30" s="132">
        <v>100</v>
      </c>
      <c r="C30" s="132">
        <v>5475</v>
      </c>
      <c r="D30" s="131">
        <v>44962</v>
      </c>
      <c r="E30" s="132" t="s">
        <v>349</v>
      </c>
      <c r="M30"/>
      <c r="N30"/>
      <c r="O30"/>
      <c r="P30"/>
      <c r="Q30"/>
    </row>
    <row r="31" spans="1:17">
      <c r="A31" s="142" t="s">
        <v>355</v>
      </c>
      <c r="B31" s="132">
        <v>50</v>
      </c>
      <c r="C31" s="132">
        <v>1250</v>
      </c>
      <c r="D31" s="131">
        <v>44713</v>
      </c>
      <c r="E31" s="132" t="s">
        <v>98</v>
      </c>
      <c r="M31"/>
      <c r="N31"/>
      <c r="O31"/>
      <c r="P31"/>
      <c r="Q31"/>
    </row>
    <row r="32" spans="1:17">
      <c r="G32" s="154"/>
      <c r="M32"/>
      <c r="N32"/>
      <c r="O32"/>
      <c r="P32"/>
      <c r="Q32"/>
    </row>
    <row r="33" spans="1:17">
      <c r="A33" s="155" t="s">
        <v>268</v>
      </c>
      <c r="G33" s="156" t="s">
        <v>251</v>
      </c>
      <c r="M33"/>
      <c r="N33"/>
      <c r="O33"/>
      <c r="P33"/>
      <c r="Q33"/>
    </row>
    <row r="34" spans="1:17">
      <c r="A34" s="143" t="s">
        <v>253</v>
      </c>
      <c r="G34" s="157" t="s">
        <v>252</v>
      </c>
      <c r="M34"/>
      <c r="N34"/>
      <c r="O34"/>
      <c r="P34"/>
      <c r="Q34"/>
    </row>
    <row r="35" spans="1:17">
      <c r="G35" s="157">
        <v>1.4</v>
      </c>
      <c r="H35" s="158"/>
    </row>
    <row r="36" spans="1:17">
      <c r="A36" s="172" t="s">
        <v>378</v>
      </c>
      <c r="B36" s="144">
        <v>210</v>
      </c>
      <c r="C36" s="132" t="s">
        <v>379</v>
      </c>
      <c r="D36" s="132"/>
      <c r="E36" s="132"/>
      <c r="F36" s="144" t="s">
        <v>178</v>
      </c>
      <c r="G36" s="143" t="s">
        <v>180</v>
      </c>
      <c r="H36" s="160"/>
    </row>
    <row r="37" spans="1:17">
      <c r="A37" s="161" t="s">
        <v>99</v>
      </c>
      <c r="B37" s="144" t="s">
        <v>182</v>
      </c>
      <c r="C37" s="132"/>
      <c r="D37" s="132"/>
      <c r="E37" s="132"/>
      <c r="F37" s="144" t="s">
        <v>178</v>
      </c>
      <c r="G37" s="143" t="s">
        <v>180</v>
      </c>
      <c r="H37" s="160"/>
    </row>
    <row r="38" spans="1:17">
      <c r="A38" s="159" t="s">
        <v>195</v>
      </c>
      <c r="B38" s="144">
        <f>B8</f>
        <v>1</v>
      </c>
      <c r="C38" s="132"/>
      <c r="D38" s="132"/>
      <c r="E38" s="132"/>
      <c r="F38" s="141">
        <f>C8</f>
        <v>7500</v>
      </c>
      <c r="G38" s="141"/>
      <c r="H38" s="160"/>
    </row>
    <row r="39" spans="1:17">
      <c r="A39" s="162" t="s">
        <v>210</v>
      </c>
      <c r="B39" s="144">
        <v>0.15</v>
      </c>
      <c r="C39" s="132"/>
      <c r="D39" s="132"/>
      <c r="E39" s="132"/>
      <c r="F39" s="141">
        <f>B39*F38/B38</f>
        <v>1125</v>
      </c>
      <c r="G39" s="163">
        <f>F39*G35+F40+F41</f>
        <v>1619.1</v>
      </c>
      <c r="H39" s="160" t="s">
        <v>225</v>
      </c>
      <c r="Q39"/>
    </row>
    <row r="40" spans="1:17">
      <c r="A40" s="142" t="s">
        <v>352</v>
      </c>
      <c r="B40" s="144">
        <v>1</v>
      </c>
      <c r="C40" s="132"/>
      <c r="D40" s="132"/>
      <c r="E40" s="132"/>
      <c r="F40" s="141">
        <f>B40*C28/B28</f>
        <v>42</v>
      </c>
      <c r="G40" s="141">
        <v>20</v>
      </c>
      <c r="H40" s="160"/>
    </row>
    <row r="41" spans="1:17">
      <c r="A41" s="132" t="s">
        <v>380</v>
      </c>
      <c r="B41" s="144">
        <v>10</v>
      </c>
      <c r="C41" s="132"/>
      <c r="D41" s="132"/>
      <c r="E41" s="132"/>
      <c r="F41" s="141">
        <f>B36*10/1000</f>
        <v>2.1</v>
      </c>
      <c r="G41" s="141"/>
      <c r="H41" s="160"/>
    </row>
    <row r="42" spans="1:17">
      <c r="A42" s="161" t="s">
        <v>269</v>
      </c>
      <c r="B42" s="144" t="s">
        <v>182</v>
      </c>
      <c r="C42" s="132"/>
      <c r="D42" s="132"/>
      <c r="E42" s="132"/>
      <c r="F42" s="144" t="s">
        <v>178</v>
      </c>
      <c r="G42" s="143" t="s">
        <v>180</v>
      </c>
      <c r="H42" s="160"/>
    </row>
    <row r="43" spans="1:17">
      <c r="A43" s="159" t="s">
        <v>196</v>
      </c>
      <c r="B43" s="144">
        <f>B9</f>
        <v>250</v>
      </c>
      <c r="C43" s="132"/>
      <c r="D43" s="132"/>
      <c r="E43" s="132"/>
      <c r="F43" s="141">
        <f>C10</f>
        <v>5620</v>
      </c>
      <c r="G43" s="141"/>
      <c r="H43" s="160"/>
    </row>
    <row r="44" spans="1:17">
      <c r="A44" s="159" t="s">
        <v>181</v>
      </c>
      <c r="B44" s="164">
        <v>2.19</v>
      </c>
      <c r="C44" s="132"/>
      <c r="D44" s="132"/>
      <c r="E44" s="132"/>
      <c r="F44" s="141">
        <f>B44*F43/B43</f>
        <v>49.231199999999994</v>
      </c>
      <c r="G44" s="163">
        <f>F44*G35+F45</f>
        <v>89.92367999999999</v>
      </c>
      <c r="H44" s="160" t="s">
        <v>202</v>
      </c>
    </row>
    <row r="45" spans="1:17">
      <c r="A45" s="132" t="s">
        <v>380</v>
      </c>
      <c r="B45" s="164">
        <v>100</v>
      </c>
      <c r="C45" s="132"/>
      <c r="D45" s="132"/>
      <c r="E45" s="132"/>
      <c r="F45" s="141">
        <f>B36*100/1000</f>
        <v>21</v>
      </c>
      <c r="G45" s="163"/>
      <c r="H45" s="160"/>
    </row>
    <row r="46" spans="1:17">
      <c r="A46" s="159"/>
      <c r="B46" s="144"/>
      <c r="C46" s="132"/>
      <c r="D46" s="132"/>
      <c r="E46" s="132"/>
      <c r="F46" s="144"/>
      <c r="G46" s="141"/>
      <c r="H46" s="160"/>
    </row>
    <row r="47" spans="1:17">
      <c r="A47" s="161" t="s">
        <v>194</v>
      </c>
      <c r="B47" s="121" t="s">
        <v>182</v>
      </c>
      <c r="C47" s="165"/>
      <c r="D47" s="132"/>
      <c r="E47" s="132"/>
      <c r="F47" s="141"/>
      <c r="G47" s="141"/>
      <c r="H47" s="160"/>
    </row>
    <row r="48" spans="1:17">
      <c r="A48" s="166" t="s">
        <v>101</v>
      </c>
      <c r="B48" s="121" t="s">
        <v>197</v>
      </c>
      <c r="C48" s="167"/>
      <c r="D48" s="132"/>
      <c r="E48" s="132"/>
      <c r="F48" s="144" t="s">
        <v>178</v>
      </c>
      <c r="G48" s="143" t="s">
        <v>180</v>
      </c>
      <c r="H48" s="160"/>
    </row>
    <row r="49" spans="1:8">
      <c r="A49" s="166" t="s">
        <v>198</v>
      </c>
      <c r="B49" s="168">
        <v>9.3059999999999992</v>
      </c>
      <c r="C49" s="169"/>
      <c r="D49" s="132"/>
      <c r="E49" s="132"/>
      <c r="F49" s="141">
        <f>B49*C12/B12</f>
        <v>251.26199999999997</v>
      </c>
      <c r="G49" s="170"/>
      <c r="H49" s="160"/>
    </row>
    <row r="50" spans="1:8">
      <c r="A50" s="166" t="s">
        <v>199</v>
      </c>
      <c r="B50" s="168">
        <v>1.2</v>
      </c>
      <c r="C50" s="169"/>
      <c r="D50" s="132"/>
      <c r="E50" s="132"/>
      <c r="F50" s="141">
        <f>B50*C20/B20</f>
        <v>12.672000000000001</v>
      </c>
      <c r="G50" s="170"/>
      <c r="H50" s="160"/>
    </row>
    <row r="51" spans="1:8">
      <c r="A51" s="132" t="s">
        <v>380</v>
      </c>
      <c r="B51" s="171">
        <f>B36*50/1000</f>
        <v>10.5</v>
      </c>
      <c r="C51" s="132"/>
      <c r="D51" s="132"/>
      <c r="E51" s="132" t="s">
        <v>2</v>
      </c>
      <c r="F51" s="141">
        <f>SUM(F49:F50)</f>
        <v>263.93399999999997</v>
      </c>
      <c r="G51" s="163">
        <f>F51*G35+B51</f>
        <v>380.00759999999991</v>
      </c>
      <c r="H51" s="160" t="s">
        <v>201</v>
      </c>
    </row>
    <row r="52" spans="1:8">
      <c r="A52" s="159"/>
      <c r="B52" s="144"/>
      <c r="C52" s="132"/>
      <c r="D52" s="132"/>
      <c r="E52" s="132"/>
      <c r="F52" s="141"/>
      <c r="G52" s="141"/>
      <c r="H52" s="160"/>
    </row>
    <row r="53" spans="1:8">
      <c r="A53" s="172" t="s">
        <v>14</v>
      </c>
      <c r="B53" s="121" t="s">
        <v>183</v>
      </c>
      <c r="C53" s="132"/>
      <c r="D53" s="132"/>
      <c r="E53" s="132"/>
      <c r="F53" s="144" t="s">
        <v>178</v>
      </c>
      <c r="G53" s="143" t="s">
        <v>180</v>
      </c>
      <c r="H53" s="160"/>
    </row>
    <row r="54" spans="1:8">
      <c r="A54" s="159"/>
      <c r="B54" s="173">
        <f>B13</f>
        <v>5000</v>
      </c>
      <c r="C54" s="132"/>
      <c r="D54" s="132"/>
      <c r="E54" s="132"/>
      <c r="F54" s="141">
        <f>C13</f>
        <v>12350</v>
      </c>
      <c r="G54" s="163"/>
      <c r="H54" s="160"/>
    </row>
    <row r="55" spans="1:8">
      <c r="A55" s="159"/>
      <c r="B55" s="144">
        <v>100</v>
      </c>
      <c r="C55" s="132"/>
      <c r="D55" s="132"/>
      <c r="E55" s="132"/>
      <c r="F55" s="141">
        <f>B55*F54/B54</f>
        <v>247</v>
      </c>
      <c r="G55" s="163">
        <f>F55*G35</f>
        <v>345.79999999999995</v>
      </c>
      <c r="H55" s="160" t="s">
        <v>224</v>
      </c>
    </row>
    <row r="56" spans="1:8">
      <c r="A56" s="159"/>
      <c r="B56" s="144"/>
      <c r="C56" s="132"/>
      <c r="D56" s="132"/>
      <c r="E56" s="132"/>
      <c r="F56" s="141"/>
      <c r="G56" s="141"/>
      <c r="H56" s="160"/>
    </row>
    <row r="57" spans="1:8">
      <c r="A57" s="161" t="s">
        <v>102</v>
      </c>
      <c r="B57" s="121" t="s">
        <v>213</v>
      </c>
      <c r="C57" s="132"/>
      <c r="D57" s="132"/>
      <c r="E57" s="132"/>
      <c r="F57" s="144" t="s">
        <v>178</v>
      </c>
      <c r="G57" s="143" t="s">
        <v>180</v>
      </c>
      <c r="H57" s="160"/>
    </row>
    <row r="58" spans="1:8">
      <c r="A58" s="166" t="s">
        <v>103</v>
      </c>
      <c r="B58" s="173">
        <f>B17</f>
        <v>1000</v>
      </c>
      <c r="C58" s="174"/>
      <c r="D58" s="175"/>
      <c r="E58" s="175"/>
      <c r="F58" s="130">
        <f>C17</f>
        <v>22000</v>
      </c>
      <c r="G58" s="176"/>
      <c r="H58" s="160"/>
    </row>
    <row r="59" spans="1:8">
      <c r="A59" s="166" t="s">
        <v>203</v>
      </c>
      <c r="B59" s="121">
        <v>15</v>
      </c>
      <c r="C59" s="169"/>
      <c r="D59" s="175"/>
      <c r="E59" s="175"/>
      <c r="F59" s="130">
        <f>B59*F58/B58</f>
        <v>330</v>
      </c>
      <c r="G59" s="177">
        <f>F59*G35+B51</f>
        <v>472.49999999999994</v>
      </c>
      <c r="H59" s="178" t="s">
        <v>201</v>
      </c>
    </row>
    <row r="60" spans="1:8">
      <c r="A60" s="166" t="s">
        <v>204</v>
      </c>
      <c r="B60" s="144">
        <v>30</v>
      </c>
      <c r="C60" s="132"/>
      <c r="D60" s="132"/>
      <c r="E60" s="132"/>
      <c r="F60" s="141">
        <f>B60*F58/B58</f>
        <v>660</v>
      </c>
      <c r="G60" s="177">
        <f>F60*G35+21</f>
        <v>944.99999999999989</v>
      </c>
      <c r="H60" s="160" t="s">
        <v>202</v>
      </c>
    </row>
    <row r="61" spans="1:8">
      <c r="A61" s="132" t="s">
        <v>380</v>
      </c>
      <c r="B61" s="144"/>
      <c r="C61" s="132"/>
      <c r="D61" s="132"/>
      <c r="E61" s="132"/>
      <c r="F61" s="141"/>
      <c r="G61" s="177"/>
      <c r="H61" s="160"/>
    </row>
    <row r="62" spans="1:8">
      <c r="A62" s="159"/>
      <c r="B62" s="144"/>
      <c r="C62" s="132"/>
      <c r="D62" s="132"/>
      <c r="E62" s="132"/>
      <c r="F62" s="141"/>
      <c r="G62" s="141"/>
      <c r="H62" s="160"/>
    </row>
    <row r="63" spans="1:8">
      <c r="A63" s="161" t="s">
        <v>104</v>
      </c>
      <c r="B63" s="121" t="s">
        <v>182</v>
      </c>
      <c r="C63" s="132"/>
      <c r="D63" s="132"/>
      <c r="E63" s="132"/>
      <c r="F63" s="144" t="s">
        <v>178</v>
      </c>
      <c r="G63" s="143" t="s">
        <v>180</v>
      </c>
      <c r="H63" s="160"/>
    </row>
    <row r="64" spans="1:8">
      <c r="A64" s="166" t="s">
        <v>103</v>
      </c>
      <c r="B64" s="173">
        <f>B19</f>
        <v>1000</v>
      </c>
      <c r="C64" s="179"/>
      <c r="D64" s="179"/>
      <c r="E64" s="179"/>
      <c r="F64" s="130">
        <f>C19</f>
        <v>37700</v>
      </c>
      <c r="G64" s="176"/>
      <c r="H64" s="160"/>
    </row>
    <row r="65" spans="1:8">
      <c r="A65" s="166" t="s">
        <v>205</v>
      </c>
      <c r="B65" s="121">
        <v>10</v>
      </c>
      <c r="C65" s="167"/>
      <c r="D65" s="179"/>
      <c r="E65" s="179"/>
      <c r="F65" s="130">
        <f>F64*B65/B64</f>
        <v>377</v>
      </c>
      <c r="G65" s="177">
        <f>F65*G35+G215</f>
        <v>538.29999999999995</v>
      </c>
      <c r="H65" s="160" t="s">
        <v>201</v>
      </c>
    </row>
    <row r="66" spans="1:8">
      <c r="A66" s="166" t="s">
        <v>206</v>
      </c>
      <c r="B66" s="121">
        <v>20</v>
      </c>
      <c r="C66" s="169"/>
      <c r="D66" s="179"/>
      <c r="E66" s="179"/>
      <c r="F66" s="130">
        <f>F65*B66/B65</f>
        <v>754</v>
      </c>
      <c r="G66" s="163">
        <f>F66*G35+G216</f>
        <v>1076.5999999999999</v>
      </c>
      <c r="H66" s="160" t="s">
        <v>202</v>
      </c>
    </row>
    <row r="67" spans="1:8">
      <c r="A67" s="159"/>
      <c r="B67" s="121"/>
      <c r="C67" s="169"/>
      <c r="D67" s="179"/>
      <c r="E67" s="179"/>
      <c r="F67" s="130"/>
      <c r="G67" s="141"/>
      <c r="H67" s="160"/>
    </row>
    <row r="68" spans="1:8">
      <c r="A68" s="161" t="s">
        <v>106</v>
      </c>
      <c r="B68" s="121" t="s">
        <v>182</v>
      </c>
      <c r="C68" s="132"/>
      <c r="D68" s="132"/>
      <c r="E68" s="132"/>
      <c r="F68" s="144" t="s">
        <v>178</v>
      </c>
      <c r="G68" s="143" t="s">
        <v>180</v>
      </c>
      <c r="H68" s="160"/>
    </row>
    <row r="69" spans="1:8">
      <c r="A69" s="159" t="s">
        <v>212</v>
      </c>
      <c r="B69" s="144">
        <f>B21</f>
        <v>5</v>
      </c>
      <c r="C69" s="132"/>
      <c r="D69" s="132"/>
      <c r="E69" s="132"/>
      <c r="F69" s="141">
        <f>C21</f>
        <v>181021.45</v>
      </c>
      <c r="G69" s="141"/>
      <c r="H69" s="160"/>
    </row>
    <row r="70" spans="1:8">
      <c r="A70" s="162" t="s">
        <v>211</v>
      </c>
      <c r="B70" s="144">
        <v>0.05</v>
      </c>
      <c r="C70" s="132"/>
      <c r="D70" s="132"/>
      <c r="E70" s="132"/>
      <c r="F70" s="141">
        <f>B70*F69/B69</f>
        <v>1810.2145</v>
      </c>
      <c r="G70" s="163">
        <f>F70*G35+F71+F73+F72+F74</f>
        <v>2707.2878000000001</v>
      </c>
      <c r="H70" s="160" t="s">
        <v>226</v>
      </c>
    </row>
    <row r="71" spans="1:8">
      <c r="A71" s="162" t="s">
        <v>356</v>
      </c>
      <c r="B71" s="144">
        <v>1</v>
      </c>
      <c r="C71" s="132">
        <f>B71*C27/B27</f>
        <v>38.5</v>
      </c>
      <c r="D71" s="132"/>
      <c r="E71" s="132"/>
      <c r="F71" s="141">
        <f>C71/1</f>
        <v>38.5</v>
      </c>
      <c r="G71" s="176"/>
      <c r="H71" s="160"/>
    </row>
    <row r="72" spans="1:8">
      <c r="A72" s="162" t="s">
        <v>357</v>
      </c>
      <c r="B72" s="144">
        <v>1</v>
      </c>
      <c r="C72" s="132">
        <f>B72*C29/B29</f>
        <v>2610</v>
      </c>
      <c r="D72" s="132"/>
      <c r="E72" s="132"/>
      <c r="F72" s="141">
        <f>C72/20</f>
        <v>130.5</v>
      </c>
    </row>
    <row r="73" spans="1:8">
      <c r="A73" s="162" t="s">
        <v>358</v>
      </c>
      <c r="B73" s="144">
        <v>1</v>
      </c>
      <c r="C73" s="132">
        <f>B73*C30/B30</f>
        <v>54.75</v>
      </c>
      <c r="D73" s="132"/>
      <c r="E73" s="132"/>
      <c r="F73" s="141">
        <f>C73/20</f>
        <v>2.7374999999999998</v>
      </c>
    </row>
    <row r="74" spans="1:8">
      <c r="A74" s="162" t="s">
        <v>359</v>
      </c>
      <c r="B74" s="144">
        <v>1</v>
      </c>
      <c r="C74" s="132">
        <f>B74*C31/B31</f>
        <v>25</v>
      </c>
      <c r="D74" s="132"/>
      <c r="E74" s="132"/>
      <c r="F74" s="141">
        <f>C74/20</f>
        <v>1.25</v>
      </c>
    </row>
    <row r="75" spans="1:8">
      <c r="A75" s="159"/>
      <c r="B75" s="144"/>
      <c r="C75" s="132"/>
      <c r="D75" s="132"/>
      <c r="E75" s="132"/>
      <c r="F75" s="141"/>
    </row>
    <row r="76" spans="1:8">
      <c r="A76" s="161" t="s">
        <v>107</v>
      </c>
      <c r="B76" s="121" t="s">
        <v>182</v>
      </c>
      <c r="C76" s="180" t="s">
        <v>178</v>
      </c>
      <c r="D76" s="180" t="s">
        <v>103</v>
      </c>
      <c r="E76" s="181" t="s">
        <v>178</v>
      </c>
      <c r="F76" s="181" t="s">
        <v>219</v>
      </c>
      <c r="G76" s="143" t="s">
        <v>180</v>
      </c>
      <c r="H76" s="178"/>
    </row>
    <row r="77" spans="1:8">
      <c r="A77" s="166" t="s">
        <v>103</v>
      </c>
      <c r="B77" s="121"/>
      <c r="C77" s="167"/>
      <c r="D77" s="121" t="s">
        <v>105</v>
      </c>
      <c r="E77" s="181" t="s">
        <v>227</v>
      </c>
      <c r="F77" s="130"/>
      <c r="G77" s="176"/>
      <c r="H77" s="178"/>
    </row>
    <row r="78" spans="1:8">
      <c r="A78" s="166" t="s">
        <v>108</v>
      </c>
      <c r="B78" s="173">
        <f>B7</f>
        <v>500</v>
      </c>
      <c r="C78" s="130">
        <f>C7</f>
        <v>121000</v>
      </c>
      <c r="D78" s="121">
        <v>14</v>
      </c>
      <c r="E78" s="130">
        <f>D78*C78/B78</f>
        <v>3388</v>
      </c>
      <c r="F78" s="130">
        <f>E82*0.125</f>
        <v>939.53256249999993</v>
      </c>
      <c r="G78" s="177">
        <f>F78*G35+C83</f>
        <v>1341.5955874999997</v>
      </c>
      <c r="H78" s="178" t="s">
        <v>207</v>
      </c>
    </row>
    <row r="79" spans="1:8">
      <c r="A79" s="166" t="s">
        <v>109</v>
      </c>
      <c r="B79" s="173">
        <f>B25</f>
        <v>1000</v>
      </c>
      <c r="C79" s="130">
        <f>C25</f>
        <v>341000</v>
      </c>
      <c r="D79" s="121">
        <v>10</v>
      </c>
      <c r="E79" s="130">
        <f>D79*C79/B79</f>
        <v>3410</v>
      </c>
      <c r="F79" s="130">
        <f>E82*0.25</f>
        <v>1879.0651249999999</v>
      </c>
      <c r="G79" s="177">
        <f>F79*G35+D83</f>
        <v>2683.1911749999995</v>
      </c>
      <c r="H79" s="160" t="s">
        <v>208</v>
      </c>
    </row>
    <row r="80" spans="1:8">
      <c r="A80" s="166" t="s">
        <v>110</v>
      </c>
      <c r="B80" s="173">
        <f>B14</f>
        <v>500</v>
      </c>
      <c r="C80" s="130">
        <f>C14</f>
        <v>71048</v>
      </c>
      <c r="D80" s="121">
        <v>5</v>
      </c>
      <c r="E80" s="130">
        <f>D80*C80/B80</f>
        <v>710.48</v>
      </c>
      <c r="F80" s="130">
        <f>E82*0.5</f>
        <v>3758.1302499999997</v>
      </c>
      <c r="G80" s="177">
        <f>F80*G35+E83</f>
        <v>5366.382349999999</v>
      </c>
      <c r="H80" s="178" t="s">
        <v>209</v>
      </c>
    </row>
    <row r="81" spans="1:8">
      <c r="A81" s="166" t="s">
        <v>111</v>
      </c>
      <c r="B81" s="173">
        <f>B11</f>
        <v>5000</v>
      </c>
      <c r="C81" s="130">
        <f>C11</f>
        <v>7780.5</v>
      </c>
      <c r="D81" s="121">
        <v>5</v>
      </c>
      <c r="E81" s="130">
        <f>D81*C81/B81</f>
        <v>7.7805</v>
      </c>
      <c r="F81" s="130"/>
      <c r="G81" s="141"/>
      <c r="H81" s="160"/>
    </row>
    <row r="82" spans="1:8">
      <c r="A82" s="159"/>
      <c r="B82" s="144"/>
      <c r="C82" s="141"/>
      <c r="D82" s="182" t="s">
        <v>214</v>
      </c>
      <c r="E82" s="146">
        <f>SUM(E78:E81)</f>
        <v>7516.2604999999994</v>
      </c>
      <c r="F82" s="141"/>
      <c r="G82" s="141"/>
      <c r="H82" s="160"/>
    </row>
    <row r="83" spans="1:8">
      <c r="A83" s="132" t="s">
        <v>380</v>
      </c>
      <c r="B83" s="144" t="s">
        <v>381</v>
      </c>
      <c r="C83" s="141">
        <v>26.25</v>
      </c>
      <c r="D83" s="129">
        <v>52.5</v>
      </c>
      <c r="E83" s="130">
        <v>105</v>
      </c>
      <c r="F83" s="141"/>
      <c r="G83" s="141"/>
      <c r="H83" s="160"/>
    </row>
    <row r="84" spans="1:8">
      <c r="A84" s="159"/>
      <c r="B84" s="144"/>
      <c r="C84" s="132"/>
      <c r="D84" s="132"/>
      <c r="E84" s="141"/>
      <c r="F84" s="141"/>
      <c r="G84" s="141"/>
      <c r="H84" s="160"/>
    </row>
    <row r="85" spans="1:8">
      <c r="A85" s="161" t="s">
        <v>27</v>
      </c>
      <c r="B85" s="121" t="s">
        <v>234</v>
      </c>
      <c r="C85" s="180" t="s">
        <v>178</v>
      </c>
      <c r="D85" s="180" t="s">
        <v>103</v>
      </c>
      <c r="E85" s="181" t="s">
        <v>178</v>
      </c>
      <c r="F85" s="181" t="s">
        <v>216</v>
      </c>
      <c r="G85" s="143" t="s">
        <v>180</v>
      </c>
      <c r="H85" s="160"/>
    </row>
    <row r="86" spans="1:8">
      <c r="A86" s="166" t="s">
        <v>103</v>
      </c>
      <c r="B86" s="121"/>
      <c r="C86" s="167"/>
      <c r="D86" s="121" t="s">
        <v>105</v>
      </c>
      <c r="E86" s="181" t="s">
        <v>227</v>
      </c>
      <c r="F86" s="130"/>
      <c r="G86" s="141"/>
      <c r="H86" s="160"/>
    </row>
    <row r="87" spans="1:8">
      <c r="A87" s="166" t="s">
        <v>108</v>
      </c>
      <c r="B87" s="173">
        <f>B7</f>
        <v>500</v>
      </c>
      <c r="C87" s="130">
        <f>C7</f>
        <v>121000</v>
      </c>
      <c r="D87" s="121">
        <v>14</v>
      </c>
      <c r="E87" s="130">
        <f>D87*C87/B87</f>
        <v>3388</v>
      </c>
      <c r="F87" s="130">
        <f>E93/D92</f>
        <v>537.54201666666665</v>
      </c>
      <c r="G87" s="163">
        <f>F87*G35</f>
        <v>752.55882333333329</v>
      </c>
      <c r="H87" s="160" t="s">
        <v>222</v>
      </c>
    </row>
    <row r="88" spans="1:8">
      <c r="A88" s="166" t="s">
        <v>109</v>
      </c>
      <c r="B88" s="173">
        <f>B25</f>
        <v>1000</v>
      </c>
      <c r="C88" s="130">
        <f>C25</f>
        <v>341000</v>
      </c>
      <c r="D88" s="121">
        <v>10</v>
      </c>
      <c r="E88" s="130">
        <f>D88*C88/B88</f>
        <v>3410</v>
      </c>
      <c r="F88" s="130"/>
      <c r="G88" s="141"/>
      <c r="H88" s="160"/>
    </row>
    <row r="89" spans="1:8">
      <c r="A89" s="166" t="s">
        <v>110</v>
      </c>
      <c r="B89" s="173">
        <f>B14</f>
        <v>500</v>
      </c>
      <c r="C89" s="130">
        <f>C14</f>
        <v>71048</v>
      </c>
      <c r="D89" s="121">
        <v>5</v>
      </c>
      <c r="E89" s="130">
        <f>D89*C89/B89</f>
        <v>710.48</v>
      </c>
      <c r="F89" s="130"/>
      <c r="G89" s="141"/>
      <c r="H89" s="160"/>
    </row>
    <row r="90" spans="1:8">
      <c r="A90" s="166" t="s">
        <v>111</v>
      </c>
      <c r="B90" s="173">
        <f>B11</f>
        <v>5000</v>
      </c>
      <c r="C90" s="130">
        <f>C11</f>
        <v>7780.5</v>
      </c>
      <c r="D90" s="121">
        <v>5</v>
      </c>
      <c r="E90" s="130">
        <f>D90*C90/B90</f>
        <v>7.7805</v>
      </c>
      <c r="F90" s="130"/>
      <c r="G90" s="141"/>
      <c r="H90" s="160"/>
    </row>
    <row r="91" spans="1:8">
      <c r="A91" s="132" t="s">
        <v>380</v>
      </c>
      <c r="B91" s="173">
        <v>1</v>
      </c>
      <c r="C91" s="130">
        <v>210</v>
      </c>
      <c r="D91" s="121"/>
      <c r="E91" s="130">
        <v>210</v>
      </c>
      <c r="F91" s="130"/>
      <c r="G91" s="141"/>
      <c r="H91" s="160"/>
    </row>
    <row r="92" spans="1:8">
      <c r="A92" s="166" t="s">
        <v>100</v>
      </c>
      <c r="B92" s="173">
        <f>B22</f>
        <v>500</v>
      </c>
      <c r="C92" s="141">
        <v>140000</v>
      </c>
      <c r="D92" s="183">
        <v>30</v>
      </c>
      <c r="E92" s="130">
        <f>D92*C92/B92</f>
        <v>8400</v>
      </c>
      <c r="F92" s="130"/>
      <c r="G92" s="141"/>
      <c r="H92" s="160"/>
    </row>
    <row r="93" spans="1:8">
      <c r="A93" s="166"/>
      <c r="B93" s="121"/>
      <c r="C93" s="169"/>
      <c r="D93" s="184" t="s">
        <v>215</v>
      </c>
      <c r="E93" s="146">
        <f>SUM(E87:E92)</f>
        <v>16126.2605</v>
      </c>
      <c r="F93" s="130"/>
      <c r="G93" s="141"/>
      <c r="H93" s="160"/>
    </row>
    <row r="94" spans="1:8">
      <c r="A94" s="166"/>
      <c r="B94" s="121"/>
      <c r="C94" s="169"/>
      <c r="D94" s="179"/>
      <c r="E94" s="130"/>
      <c r="F94" s="130"/>
      <c r="G94" s="141"/>
      <c r="H94" s="160"/>
    </row>
    <row r="95" spans="1:8">
      <c r="A95" s="161" t="s">
        <v>112</v>
      </c>
      <c r="B95" s="121" t="s">
        <v>234</v>
      </c>
      <c r="C95" s="180" t="s">
        <v>178</v>
      </c>
      <c r="D95" s="180" t="s">
        <v>103</v>
      </c>
      <c r="E95" s="181" t="s">
        <v>178</v>
      </c>
      <c r="F95" s="181" t="s">
        <v>216</v>
      </c>
      <c r="G95" s="143" t="s">
        <v>180</v>
      </c>
      <c r="H95" s="160"/>
    </row>
    <row r="96" spans="1:8">
      <c r="A96" s="166" t="s">
        <v>103</v>
      </c>
      <c r="B96" s="121"/>
      <c r="C96" s="167"/>
      <c r="D96" s="121" t="s">
        <v>105</v>
      </c>
      <c r="E96" s="181" t="s">
        <v>227</v>
      </c>
      <c r="F96" s="130"/>
      <c r="G96" s="141"/>
      <c r="H96" s="160"/>
    </row>
    <row r="97" spans="1:8">
      <c r="A97" s="166" t="s">
        <v>108</v>
      </c>
      <c r="B97" s="173">
        <f>B7</f>
        <v>500</v>
      </c>
      <c r="C97" s="130">
        <f>C7</f>
        <v>121000</v>
      </c>
      <c r="D97" s="121">
        <v>14</v>
      </c>
      <c r="E97" s="130">
        <f>D97*C97/B97</f>
        <v>3388</v>
      </c>
      <c r="F97" s="130">
        <f>E104/D101</f>
        <v>572.54201666666665</v>
      </c>
      <c r="G97" s="163">
        <f>F97*G35</f>
        <v>801.55882333333329</v>
      </c>
      <c r="H97" s="160" t="s">
        <v>222</v>
      </c>
    </row>
    <row r="98" spans="1:8">
      <c r="A98" s="166" t="s">
        <v>109</v>
      </c>
      <c r="B98" s="173">
        <f>B25</f>
        <v>1000</v>
      </c>
      <c r="C98" s="130">
        <f>C25</f>
        <v>341000</v>
      </c>
      <c r="D98" s="121">
        <v>10</v>
      </c>
      <c r="E98" s="130">
        <f t="shared" ref="E98:E103" si="0">D98*C98/B98</f>
        <v>3410</v>
      </c>
      <c r="F98" s="130"/>
      <c r="G98" s="141"/>
      <c r="H98" s="160"/>
    </row>
    <row r="99" spans="1:8">
      <c r="A99" s="166" t="s">
        <v>110</v>
      </c>
      <c r="B99" s="173">
        <f>B14</f>
        <v>500</v>
      </c>
      <c r="C99" s="130">
        <f>C14</f>
        <v>71048</v>
      </c>
      <c r="D99" s="121">
        <v>5</v>
      </c>
      <c r="E99" s="130">
        <f t="shared" si="0"/>
        <v>710.48</v>
      </c>
      <c r="F99" s="130"/>
      <c r="G99" s="141"/>
      <c r="H99" s="160"/>
    </row>
    <row r="100" spans="1:8">
      <c r="A100" s="166" t="s">
        <v>111</v>
      </c>
      <c r="B100" s="173">
        <f>B11</f>
        <v>5000</v>
      </c>
      <c r="C100" s="130">
        <f>C11</f>
        <v>7780.5</v>
      </c>
      <c r="D100" s="121">
        <v>5</v>
      </c>
      <c r="E100" s="130">
        <f t="shared" si="0"/>
        <v>7.7805</v>
      </c>
      <c r="F100" s="130"/>
      <c r="G100" s="141"/>
      <c r="H100" s="160"/>
    </row>
    <row r="101" spans="1:8">
      <c r="A101" s="166" t="s">
        <v>100</v>
      </c>
      <c r="B101" s="173">
        <f>B22</f>
        <v>500</v>
      </c>
      <c r="C101" s="141">
        <f>C22</f>
        <v>145000</v>
      </c>
      <c r="D101" s="183">
        <v>30</v>
      </c>
      <c r="E101" s="130">
        <f t="shared" si="0"/>
        <v>8700</v>
      </c>
      <c r="F101" s="130"/>
      <c r="G101" s="141"/>
      <c r="H101" s="160"/>
    </row>
    <row r="102" spans="1:8">
      <c r="A102" s="132" t="s">
        <v>380</v>
      </c>
      <c r="B102" s="173">
        <v>1</v>
      </c>
      <c r="C102" s="141">
        <v>210</v>
      </c>
      <c r="D102" s="183"/>
      <c r="E102" s="130">
        <v>210</v>
      </c>
      <c r="F102" s="130"/>
      <c r="G102" s="141"/>
      <c r="H102" s="160"/>
    </row>
    <row r="103" spans="1:8">
      <c r="A103" s="166" t="s">
        <v>18</v>
      </c>
      <c r="B103" s="173">
        <f>B8</f>
        <v>1</v>
      </c>
      <c r="C103" s="130">
        <f>C8</f>
        <v>7500</v>
      </c>
      <c r="D103" s="181">
        <v>0.1</v>
      </c>
      <c r="E103" s="130">
        <f t="shared" si="0"/>
        <v>750</v>
      </c>
      <c r="F103" s="130"/>
      <c r="G103" s="141"/>
      <c r="H103" s="160"/>
    </row>
    <row r="104" spans="1:8">
      <c r="A104" s="166"/>
      <c r="B104" s="121"/>
      <c r="C104" s="169"/>
      <c r="D104" s="184" t="s">
        <v>215</v>
      </c>
      <c r="E104" s="146">
        <f>SUM(E97:E103)</f>
        <v>17176.2605</v>
      </c>
      <c r="F104" s="130"/>
      <c r="G104" s="141"/>
      <c r="H104" s="160"/>
    </row>
    <row r="105" spans="1:8">
      <c r="A105" s="166"/>
      <c r="B105" s="121"/>
      <c r="C105" s="169"/>
      <c r="D105" s="179"/>
      <c r="E105" s="130"/>
      <c r="F105" s="130"/>
      <c r="G105" s="141"/>
      <c r="H105" s="160"/>
    </row>
    <row r="106" spans="1:8">
      <c r="A106" s="161" t="s">
        <v>113</v>
      </c>
      <c r="B106" s="121" t="s">
        <v>233</v>
      </c>
      <c r="C106" s="180" t="s">
        <v>178</v>
      </c>
      <c r="D106" s="180" t="s">
        <v>103</v>
      </c>
      <c r="E106" s="181" t="s">
        <v>178</v>
      </c>
      <c r="F106" s="181" t="s">
        <v>216</v>
      </c>
      <c r="G106" s="143" t="s">
        <v>180</v>
      </c>
      <c r="H106" s="160"/>
    </row>
    <row r="107" spans="1:8">
      <c r="A107" s="166" t="s">
        <v>103</v>
      </c>
      <c r="B107" s="121"/>
      <c r="C107" s="167"/>
      <c r="D107" s="121" t="s">
        <v>105</v>
      </c>
      <c r="E107" s="181" t="s">
        <v>227</v>
      </c>
      <c r="F107" s="130"/>
      <c r="G107" s="141"/>
      <c r="H107" s="160"/>
    </row>
    <row r="108" spans="1:8">
      <c r="A108" s="166" t="s">
        <v>108</v>
      </c>
      <c r="B108" s="173">
        <f>B7</f>
        <v>500</v>
      </c>
      <c r="C108" s="130">
        <f>C7</f>
        <v>121000</v>
      </c>
      <c r="D108" s="121">
        <v>14</v>
      </c>
      <c r="E108" s="130">
        <f>D108*C108/B108</f>
        <v>3388</v>
      </c>
      <c r="F108" s="130">
        <f>E115/D112</f>
        <v>668.22298333333333</v>
      </c>
      <c r="G108" s="163">
        <f>F108*G35</f>
        <v>935.51217666666662</v>
      </c>
      <c r="H108" s="160" t="s">
        <v>223</v>
      </c>
    </row>
    <row r="109" spans="1:8">
      <c r="A109" s="166" t="s">
        <v>109</v>
      </c>
      <c r="B109" s="173">
        <f>B25</f>
        <v>1000</v>
      </c>
      <c r="C109" s="130">
        <f>C25</f>
        <v>341000</v>
      </c>
      <c r="D109" s="121">
        <v>10</v>
      </c>
      <c r="E109" s="130">
        <f t="shared" ref="E109:E114" si="1">D109*C109/B109</f>
        <v>3410</v>
      </c>
      <c r="F109" s="130"/>
      <c r="G109" s="141"/>
      <c r="H109" s="160"/>
    </row>
    <row r="110" spans="1:8">
      <c r="A110" s="166" t="s">
        <v>110</v>
      </c>
      <c r="B110" s="173">
        <f>B14</f>
        <v>500</v>
      </c>
      <c r="C110" s="130">
        <f>C14</f>
        <v>71048</v>
      </c>
      <c r="D110" s="121">
        <v>5</v>
      </c>
      <c r="E110" s="130">
        <f t="shared" si="1"/>
        <v>710.48</v>
      </c>
      <c r="F110" s="130"/>
      <c r="G110" s="141"/>
      <c r="H110" s="160"/>
    </row>
    <row r="111" spans="1:8">
      <c r="A111" s="166" t="s">
        <v>111</v>
      </c>
      <c r="B111" s="173">
        <f>B11</f>
        <v>5000</v>
      </c>
      <c r="C111" s="130">
        <f>C11</f>
        <v>7780.5</v>
      </c>
      <c r="D111" s="121">
        <v>5</v>
      </c>
      <c r="E111" s="130">
        <f t="shared" si="1"/>
        <v>7.7805</v>
      </c>
      <c r="F111" s="130"/>
      <c r="G111" s="141"/>
      <c r="H111" s="160"/>
    </row>
    <row r="112" spans="1:8">
      <c r="A112" s="166" t="s">
        <v>100</v>
      </c>
      <c r="B112" s="173">
        <f>B22</f>
        <v>500</v>
      </c>
      <c r="C112" s="130">
        <f>C22</f>
        <v>145000</v>
      </c>
      <c r="D112" s="183">
        <v>30</v>
      </c>
      <c r="E112" s="130">
        <f t="shared" si="1"/>
        <v>8700</v>
      </c>
      <c r="F112" s="130"/>
      <c r="G112" s="141"/>
      <c r="H112" s="160"/>
    </row>
    <row r="113" spans="1:8">
      <c r="A113" s="132" t="s">
        <v>380</v>
      </c>
      <c r="B113" s="173">
        <v>1</v>
      </c>
      <c r="C113" s="130">
        <v>210</v>
      </c>
      <c r="D113" s="183"/>
      <c r="E113" s="130">
        <v>210</v>
      </c>
      <c r="F113" s="130"/>
      <c r="G113" s="141"/>
      <c r="H113" s="160"/>
    </row>
    <row r="114" spans="1:8">
      <c r="A114" s="159" t="s">
        <v>15</v>
      </c>
      <c r="B114" s="173">
        <f>B21</f>
        <v>5</v>
      </c>
      <c r="C114" s="141">
        <f>C21</f>
        <v>181021.45</v>
      </c>
      <c r="D114" s="185">
        <v>0.1</v>
      </c>
      <c r="E114" s="130">
        <f t="shared" si="1"/>
        <v>3620.4290000000001</v>
      </c>
      <c r="F114" s="141"/>
      <c r="G114" s="141"/>
      <c r="H114" s="160"/>
    </row>
    <row r="115" spans="1:8">
      <c r="A115" s="159"/>
      <c r="B115" s="144"/>
      <c r="C115" s="132"/>
      <c r="D115" s="182" t="s">
        <v>215</v>
      </c>
      <c r="E115" s="146">
        <f>SUM(E108:E114)</f>
        <v>20046.6895</v>
      </c>
      <c r="F115" s="141"/>
      <c r="G115" s="141"/>
      <c r="H115" s="160"/>
    </row>
    <row r="116" spans="1:8">
      <c r="A116" s="159"/>
      <c r="B116" s="144"/>
      <c r="C116" s="132"/>
      <c r="D116" s="132"/>
      <c r="E116" s="141"/>
      <c r="F116" s="141"/>
      <c r="G116" s="141"/>
      <c r="H116" s="160"/>
    </row>
    <row r="117" spans="1:8">
      <c r="A117" s="161" t="s">
        <v>114</v>
      </c>
      <c r="B117" s="121" t="s">
        <v>182</v>
      </c>
      <c r="C117" s="180" t="s">
        <v>178</v>
      </c>
      <c r="D117" s="180" t="s">
        <v>103</v>
      </c>
      <c r="E117" s="181" t="s">
        <v>178</v>
      </c>
      <c r="F117" s="181" t="s">
        <v>219</v>
      </c>
      <c r="G117" s="143" t="s">
        <v>180</v>
      </c>
      <c r="H117" s="178"/>
    </row>
    <row r="118" spans="1:8">
      <c r="A118" s="166" t="s">
        <v>103</v>
      </c>
      <c r="B118" s="121"/>
      <c r="C118" s="167"/>
      <c r="D118" s="121" t="s">
        <v>105</v>
      </c>
      <c r="E118" s="181" t="s">
        <v>227</v>
      </c>
      <c r="F118" s="130"/>
      <c r="G118" s="141"/>
      <c r="H118" s="178"/>
    </row>
    <row r="119" spans="1:8">
      <c r="A119" s="166" t="s">
        <v>109</v>
      </c>
      <c r="B119" s="173">
        <f>B25</f>
        <v>1000</v>
      </c>
      <c r="C119" s="141">
        <f>C25</f>
        <v>341000</v>
      </c>
      <c r="D119" s="121">
        <v>10</v>
      </c>
      <c r="E119" s="130">
        <f>D119*C119/B119</f>
        <v>3410</v>
      </c>
      <c r="F119" s="130">
        <f>E123*0.05</f>
        <v>216.91302499999998</v>
      </c>
      <c r="G119" s="177">
        <f>F119*G35</f>
        <v>303.67823499999997</v>
      </c>
      <c r="H119" s="178" t="s">
        <v>201</v>
      </c>
    </row>
    <row r="120" spans="1:8">
      <c r="A120" s="166" t="s">
        <v>110</v>
      </c>
      <c r="B120" s="173">
        <f>B14</f>
        <v>500</v>
      </c>
      <c r="C120" s="141">
        <f>C14</f>
        <v>71048</v>
      </c>
      <c r="D120" s="121">
        <v>5</v>
      </c>
      <c r="E120" s="130">
        <f>D120*C120/B120</f>
        <v>710.48</v>
      </c>
      <c r="F120" s="130">
        <f>E123*0.1</f>
        <v>433.82604999999995</v>
      </c>
      <c r="G120" s="163">
        <f>F120*G35</f>
        <v>607.35646999999994</v>
      </c>
      <c r="H120" s="178" t="s">
        <v>202</v>
      </c>
    </row>
    <row r="121" spans="1:8">
      <c r="A121" s="132" t="s">
        <v>380</v>
      </c>
      <c r="B121" s="173" t="s">
        <v>383</v>
      </c>
      <c r="C121" s="141">
        <v>210</v>
      </c>
      <c r="D121" s="121"/>
      <c r="E121" s="130">
        <v>210</v>
      </c>
      <c r="F121" s="130"/>
      <c r="G121" s="163"/>
      <c r="H121" s="178"/>
    </row>
    <row r="122" spans="1:8">
      <c r="A122" s="166" t="s">
        <v>111</v>
      </c>
      <c r="B122" s="173">
        <f>B11</f>
        <v>5000</v>
      </c>
      <c r="C122" s="141">
        <f>C11</f>
        <v>7780.5</v>
      </c>
      <c r="D122" s="121">
        <v>5</v>
      </c>
      <c r="E122" s="130">
        <f>D122*C122/B122</f>
        <v>7.7805</v>
      </c>
      <c r="F122" s="130">
        <f>E123*0.5</f>
        <v>2169.1302499999997</v>
      </c>
      <c r="G122" s="163">
        <f>F122*G35</f>
        <v>3036.7823499999995</v>
      </c>
      <c r="H122" s="160" t="s">
        <v>209</v>
      </c>
    </row>
    <row r="123" spans="1:8">
      <c r="A123" s="159"/>
      <c r="B123" s="144"/>
      <c r="C123" s="186"/>
      <c r="D123" s="182" t="s">
        <v>214</v>
      </c>
      <c r="E123" s="146">
        <f>SUM(E119:E122)</f>
        <v>4338.2604999999994</v>
      </c>
      <c r="F123" s="141"/>
      <c r="G123" s="141"/>
      <c r="H123" s="160"/>
    </row>
    <row r="124" spans="1:8">
      <c r="A124" s="159"/>
      <c r="B124" s="144"/>
      <c r="C124" s="132"/>
      <c r="D124" s="132"/>
      <c r="E124" s="141"/>
      <c r="F124" s="141"/>
      <c r="G124" s="141"/>
      <c r="H124" s="160"/>
    </row>
    <row r="125" spans="1:8">
      <c r="A125" s="161" t="s">
        <v>115</v>
      </c>
      <c r="B125" s="121" t="s">
        <v>235</v>
      </c>
      <c r="C125" s="180" t="s">
        <v>178</v>
      </c>
      <c r="D125" s="180" t="s">
        <v>103</v>
      </c>
      <c r="E125" s="181" t="s">
        <v>178</v>
      </c>
      <c r="F125" s="181" t="s">
        <v>219</v>
      </c>
      <c r="G125" s="143" t="s">
        <v>180</v>
      </c>
      <c r="H125" s="160"/>
    </row>
    <row r="126" spans="1:8">
      <c r="A126" s="166" t="s">
        <v>103</v>
      </c>
      <c r="B126" s="121"/>
      <c r="C126" s="167"/>
      <c r="D126" s="121" t="s">
        <v>105</v>
      </c>
      <c r="E126" s="130"/>
      <c r="F126" s="130"/>
      <c r="G126" s="141"/>
      <c r="H126" s="160"/>
    </row>
    <row r="127" spans="1:8">
      <c r="A127" s="166" t="s">
        <v>116</v>
      </c>
      <c r="B127" s="173">
        <f>B27</f>
        <v>1000</v>
      </c>
      <c r="C127" s="130">
        <f>C26</f>
        <v>227853</v>
      </c>
      <c r="D127" s="121">
        <v>181.65</v>
      </c>
      <c r="E127" s="130">
        <f>D127*C127/B127</f>
        <v>41389.497450000003</v>
      </c>
      <c r="F127" s="130">
        <f>E130*0.1</f>
        <v>4234.4777450000001</v>
      </c>
      <c r="G127" s="146">
        <f>F127*G35</f>
        <v>5928.2688429999998</v>
      </c>
      <c r="H127" s="160" t="s">
        <v>202</v>
      </c>
    </row>
    <row r="128" spans="1:8">
      <c r="A128" s="132" t="s">
        <v>380</v>
      </c>
      <c r="B128" s="173">
        <v>1</v>
      </c>
      <c r="C128" s="130">
        <v>210</v>
      </c>
      <c r="D128" s="121">
        <v>1</v>
      </c>
      <c r="E128" s="130">
        <v>210</v>
      </c>
      <c r="F128" s="130"/>
      <c r="G128" s="146"/>
      <c r="H128" s="160"/>
    </row>
    <row r="129" spans="1:8">
      <c r="A129" s="166" t="s">
        <v>117</v>
      </c>
      <c r="B129" s="173">
        <f>B6</f>
        <v>1000</v>
      </c>
      <c r="C129" s="130">
        <f>C6</f>
        <v>18632</v>
      </c>
      <c r="D129" s="121">
        <v>40</v>
      </c>
      <c r="E129" s="130">
        <f>D129*C129/B129</f>
        <v>745.28</v>
      </c>
      <c r="F129" s="130"/>
      <c r="G129" s="141"/>
      <c r="H129" s="160"/>
    </row>
    <row r="130" spans="1:8">
      <c r="A130" s="159"/>
      <c r="B130" s="144"/>
      <c r="C130" s="186"/>
      <c r="D130" s="182" t="s">
        <v>214</v>
      </c>
      <c r="E130" s="146">
        <f>SUM(E127:E129)</f>
        <v>42344.777450000001</v>
      </c>
      <c r="F130" s="141"/>
      <c r="G130" s="141"/>
      <c r="H130" s="160"/>
    </row>
    <row r="131" spans="1:8">
      <c r="A131" s="159"/>
      <c r="B131" s="144"/>
      <c r="C131" s="132"/>
      <c r="D131" s="132"/>
      <c r="E131" s="141"/>
      <c r="F131" s="141"/>
      <c r="G131" s="141"/>
      <c r="H131" s="160"/>
    </row>
    <row r="132" spans="1:8">
      <c r="A132" s="161" t="s">
        <v>220</v>
      </c>
      <c r="B132" s="121" t="s">
        <v>182</v>
      </c>
      <c r="C132" s="180" t="s">
        <v>178</v>
      </c>
      <c r="D132" s="180" t="s">
        <v>103</v>
      </c>
      <c r="E132" s="181" t="s">
        <v>178</v>
      </c>
      <c r="F132" s="181" t="s">
        <v>219</v>
      </c>
      <c r="G132" s="143" t="s">
        <v>180</v>
      </c>
      <c r="H132" s="160"/>
    </row>
    <row r="133" spans="1:8">
      <c r="A133" s="166" t="s">
        <v>103</v>
      </c>
      <c r="B133" s="121"/>
      <c r="C133" s="167"/>
      <c r="D133" s="121" t="s">
        <v>105</v>
      </c>
      <c r="E133" s="181" t="s">
        <v>227</v>
      </c>
      <c r="F133" s="130"/>
      <c r="G133" s="130"/>
      <c r="H133" s="160"/>
    </row>
    <row r="134" spans="1:8">
      <c r="A134" s="132" t="s">
        <v>380</v>
      </c>
      <c r="B134" s="121">
        <v>1</v>
      </c>
      <c r="C134" s="167">
        <v>210</v>
      </c>
      <c r="D134" s="121">
        <v>1</v>
      </c>
      <c r="E134" s="181">
        <v>210</v>
      </c>
      <c r="F134" s="130"/>
      <c r="G134" s="130"/>
      <c r="H134" s="160"/>
    </row>
    <row r="135" spans="1:8">
      <c r="A135" s="166" t="s">
        <v>111</v>
      </c>
      <c r="B135" s="173">
        <f>B11</f>
        <v>5000</v>
      </c>
      <c r="C135" s="169">
        <f>C11</f>
        <v>7780.5</v>
      </c>
      <c r="D135" s="130">
        <v>292.25</v>
      </c>
      <c r="E135" s="130">
        <f>D135*C135/B135</f>
        <v>454.77022499999998</v>
      </c>
      <c r="F135" s="130"/>
      <c r="G135" s="170"/>
      <c r="H135" s="160"/>
    </row>
    <row r="136" spans="1:8">
      <c r="A136" s="159"/>
      <c r="B136" s="144"/>
      <c r="C136" s="132"/>
      <c r="D136" s="188"/>
      <c r="E136" s="146">
        <f>D135*C135/B135</f>
        <v>454.77022499999998</v>
      </c>
      <c r="F136" s="141">
        <f>E136*0.2+22</f>
        <v>112.95404500000001</v>
      </c>
      <c r="G136" s="163">
        <f>F136*G35</f>
        <v>158.13566299999999</v>
      </c>
      <c r="H136" s="160" t="s">
        <v>221</v>
      </c>
    </row>
    <row r="137" spans="1:8">
      <c r="A137" s="159"/>
      <c r="B137" s="144"/>
      <c r="C137" s="132"/>
      <c r="D137" s="132"/>
      <c r="E137" s="141"/>
      <c r="F137" s="141"/>
      <c r="G137" s="141"/>
      <c r="H137" s="160"/>
    </row>
    <row r="138" spans="1:8">
      <c r="A138" s="161" t="s">
        <v>118</v>
      </c>
      <c r="B138" s="121" t="s">
        <v>182</v>
      </c>
      <c r="C138" s="180" t="s">
        <v>178</v>
      </c>
      <c r="D138" s="180" t="s">
        <v>103</v>
      </c>
      <c r="E138" s="181" t="s">
        <v>178</v>
      </c>
      <c r="F138" s="181" t="s">
        <v>219</v>
      </c>
      <c r="G138" s="143" t="s">
        <v>180</v>
      </c>
      <c r="H138" s="160"/>
    </row>
    <row r="139" spans="1:8">
      <c r="A139" s="166" t="s">
        <v>103</v>
      </c>
      <c r="B139" s="121"/>
      <c r="C139" s="167"/>
      <c r="D139" s="121" t="s">
        <v>105</v>
      </c>
      <c r="E139" s="181" t="s">
        <v>227</v>
      </c>
      <c r="F139" s="130"/>
      <c r="G139" s="130"/>
      <c r="H139" s="160"/>
    </row>
    <row r="140" spans="1:8">
      <c r="A140" s="132" t="s">
        <v>380</v>
      </c>
      <c r="B140" s="121">
        <v>1</v>
      </c>
      <c r="C140" s="167">
        <v>210</v>
      </c>
      <c r="D140" s="121">
        <v>1</v>
      </c>
      <c r="E140" s="181">
        <v>210</v>
      </c>
      <c r="F140" s="130"/>
      <c r="G140" s="130"/>
      <c r="H140" s="160"/>
    </row>
    <row r="141" spans="1:8">
      <c r="A141" s="166" t="s">
        <v>111</v>
      </c>
      <c r="B141" s="173">
        <f>B11</f>
        <v>5000</v>
      </c>
      <c r="C141" s="169">
        <f>C11</f>
        <v>7780.5</v>
      </c>
      <c r="D141" s="167">
        <v>73.25</v>
      </c>
      <c r="E141" s="130">
        <f>D141*C141/B141</f>
        <v>113.984325</v>
      </c>
      <c r="F141" s="130">
        <f>E144*0.25</f>
        <v>678.22078125000007</v>
      </c>
      <c r="G141" s="146">
        <f>F141*G35</f>
        <v>949.50909375000003</v>
      </c>
      <c r="H141" s="160" t="s">
        <v>208</v>
      </c>
    </row>
    <row r="142" spans="1:8">
      <c r="A142" s="166" t="s">
        <v>119</v>
      </c>
      <c r="B142" s="173">
        <f>B15</f>
        <v>1000</v>
      </c>
      <c r="C142" s="169">
        <f>C15</f>
        <v>67000</v>
      </c>
      <c r="D142" s="167">
        <v>23.6</v>
      </c>
      <c r="E142" s="130">
        <f>D142*C142/B142</f>
        <v>1581.2</v>
      </c>
      <c r="F142" s="130">
        <f>E144*0.5</f>
        <v>1356.4415625000001</v>
      </c>
      <c r="G142" s="146">
        <f>F142*G35</f>
        <v>1899.0181875000001</v>
      </c>
      <c r="H142" s="160" t="s">
        <v>209</v>
      </c>
    </row>
    <row r="143" spans="1:8">
      <c r="A143" s="166" t="s">
        <v>120</v>
      </c>
      <c r="B143" s="173">
        <f>B16</f>
        <v>1000</v>
      </c>
      <c r="C143" s="169">
        <f>C16</f>
        <v>65137</v>
      </c>
      <c r="D143" s="167">
        <v>12.4</v>
      </c>
      <c r="E143" s="130">
        <f>D143*C143/B143</f>
        <v>807.69880000000001</v>
      </c>
      <c r="F143" s="130"/>
      <c r="G143" s="141"/>
      <c r="H143" s="160"/>
    </row>
    <row r="144" spans="1:8">
      <c r="A144" s="159"/>
      <c r="B144" s="144"/>
      <c r="C144" s="186"/>
      <c r="D144" s="182" t="s">
        <v>214</v>
      </c>
      <c r="E144" s="146">
        <f>SUM(E140:E143)</f>
        <v>2712.8831250000003</v>
      </c>
      <c r="F144" s="141"/>
      <c r="G144" s="141"/>
      <c r="H144" s="160"/>
    </row>
    <row r="145" spans="1:8">
      <c r="A145" s="159"/>
      <c r="B145" s="144"/>
      <c r="C145" s="132"/>
      <c r="D145" s="132"/>
      <c r="E145" s="141"/>
      <c r="F145" s="141"/>
      <c r="G145" s="141"/>
      <c r="H145" s="160"/>
    </row>
    <row r="146" spans="1:8">
      <c r="A146" s="161" t="s">
        <v>121</v>
      </c>
      <c r="B146" s="121" t="s">
        <v>182</v>
      </c>
      <c r="C146" s="180" t="s">
        <v>178</v>
      </c>
      <c r="D146" s="180" t="s">
        <v>103</v>
      </c>
      <c r="E146" s="181" t="s">
        <v>178</v>
      </c>
      <c r="F146" s="181" t="s">
        <v>219</v>
      </c>
      <c r="G146" s="143" t="s">
        <v>180</v>
      </c>
      <c r="H146" s="160"/>
    </row>
    <row r="147" spans="1:8">
      <c r="A147" s="166" t="s">
        <v>103</v>
      </c>
      <c r="B147" s="121"/>
      <c r="C147" s="167"/>
      <c r="D147" s="121" t="s">
        <v>105</v>
      </c>
      <c r="E147" s="181" t="s">
        <v>227</v>
      </c>
      <c r="F147" s="130"/>
      <c r="G147" s="130"/>
      <c r="H147" s="160"/>
    </row>
    <row r="148" spans="1:8">
      <c r="A148" s="132" t="s">
        <v>380</v>
      </c>
      <c r="B148" s="121"/>
      <c r="C148" s="167"/>
      <c r="D148" s="121">
        <v>1</v>
      </c>
      <c r="E148" s="181">
        <v>210</v>
      </c>
      <c r="F148" s="130"/>
      <c r="G148" s="130"/>
      <c r="H148" s="160"/>
    </row>
    <row r="149" spans="1:8">
      <c r="A149" s="166" t="s">
        <v>116</v>
      </c>
      <c r="B149" s="173">
        <f>B27</f>
        <v>1000</v>
      </c>
      <c r="C149" s="130">
        <f>C26</f>
        <v>227853</v>
      </c>
      <c r="D149" s="121">
        <v>24</v>
      </c>
      <c r="E149" s="130">
        <f>D149*C149/B149</f>
        <v>5468.4719999999998</v>
      </c>
      <c r="F149" s="130">
        <f>E151*0.5</f>
        <v>12644.675808</v>
      </c>
      <c r="G149" s="146">
        <f>F149*G35</f>
        <v>17702.546131199997</v>
      </c>
      <c r="H149" s="160" t="s">
        <v>209</v>
      </c>
    </row>
    <row r="150" spans="1:8">
      <c r="A150" s="166" t="s">
        <v>122</v>
      </c>
      <c r="B150" s="173">
        <f>B18</f>
        <v>2000</v>
      </c>
      <c r="C150" s="130">
        <f>C18</f>
        <v>340466.66</v>
      </c>
      <c r="D150" s="121">
        <v>115.2</v>
      </c>
      <c r="E150" s="130">
        <f>D150*C150/B150</f>
        <v>19610.879616000002</v>
      </c>
      <c r="F150" s="130"/>
      <c r="G150" s="141"/>
      <c r="H150" s="160"/>
    </row>
    <row r="151" spans="1:8">
      <c r="A151" s="159"/>
      <c r="B151" s="144"/>
      <c r="C151" s="132"/>
      <c r="D151" s="182" t="s">
        <v>214</v>
      </c>
      <c r="E151" s="146">
        <f>SUM(E148:E150)</f>
        <v>25289.351616</v>
      </c>
      <c r="F151" s="141"/>
      <c r="G151" s="141"/>
      <c r="H151" s="160"/>
    </row>
    <row r="152" spans="1:8">
      <c r="A152" s="159"/>
      <c r="B152" s="144"/>
      <c r="C152" s="132"/>
      <c r="D152" s="132"/>
      <c r="E152" s="141"/>
      <c r="F152" s="141"/>
      <c r="G152" s="141"/>
      <c r="H152" s="160"/>
    </row>
    <row r="153" spans="1:8">
      <c r="A153" s="187" t="s">
        <v>236</v>
      </c>
      <c r="B153" s="121" t="s">
        <v>182</v>
      </c>
      <c r="C153" s="180" t="s">
        <v>178</v>
      </c>
      <c r="D153" s="180" t="s">
        <v>103</v>
      </c>
      <c r="E153" s="181" t="s">
        <v>178</v>
      </c>
      <c r="F153" s="181" t="s">
        <v>219</v>
      </c>
      <c r="G153" s="143" t="s">
        <v>180</v>
      </c>
      <c r="H153" s="160"/>
    </row>
    <row r="154" spans="1:8">
      <c r="A154" s="166" t="s">
        <v>103</v>
      </c>
      <c r="B154" s="121"/>
      <c r="C154" s="167"/>
      <c r="D154" s="121" t="s">
        <v>105</v>
      </c>
      <c r="E154" s="181" t="s">
        <v>227</v>
      </c>
      <c r="F154" s="130"/>
      <c r="G154" s="130"/>
      <c r="H154" s="160"/>
    </row>
    <row r="155" spans="1:8">
      <c r="A155" s="132" t="s">
        <v>380</v>
      </c>
      <c r="B155" s="121">
        <v>1</v>
      </c>
      <c r="C155" s="167">
        <v>210</v>
      </c>
      <c r="D155" s="121">
        <v>1</v>
      </c>
      <c r="E155" s="181">
        <v>210</v>
      </c>
      <c r="F155" s="130"/>
      <c r="G155" s="130"/>
      <c r="H155" s="160"/>
    </row>
    <row r="156" spans="1:8">
      <c r="A156" s="166" t="s">
        <v>123</v>
      </c>
      <c r="B156" s="173">
        <f>B23</f>
        <v>1000</v>
      </c>
      <c r="C156" s="130">
        <f>C23</f>
        <v>660000</v>
      </c>
      <c r="D156" s="121">
        <v>100</v>
      </c>
      <c r="E156" s="130">
        <f>D156*C156/B156</f>
        <v>66000</v>
      </c>
      <c r="F156" s="130">
        <f>E156*0.1+21</f>
        <v>6621</v>
      </c>
      <c r="G156" s="163">
        <f>F156*G35</f>
        <v>9269.4</v>
      </c>
      <c r="H156" s="160" t="s">
        <v>202</v>
      </c>
    </row>
    <row r="157" spans="1:8">
      <c r="A157" s="159"/>
      <c r="B157" s="173"/>
      <c r="C157" s="132"/>
      <c r="D157" s="132"/>
      <c r="E157" s="141"/>
      <c r="F157" s="141"/>
      <c r="G157" s="141"/>
      <c r="H157" s="160"/>
    </row>
    <row r="158" spans="1:8">
      <c r="A158" s="159"/>
      <c r="B158" s="173"/>
      <c r="C158" s="132"/>
      <c r="D158" s="132"/>
      <c r="E158" s="141"/>
      <c r="F158" s="141"/>
      <c r="G158" s="141"/>
      <c r="H158" s="160"/>
    </row>
    <row r="159" spans="1:8">
      <c r="A159" s="161" t="s">
        <v>124</v>
      </c>
      <c r="B159" s="173" t="s">
        <v>182</v>
      </c>
      <c r="C159" s="180" t="s">
        <v>178</v>
      </c>
      <c r="D159" s="180" t="s">
        <v>103</v>
      </c>
      <c r="E159" s="181" t="s">
        <v>178</v>
      </c>
      <c r="F159" s="181" t="s">
        <v>219</v>
      </c>
      <c r="G159" s="143" t="s">
        <v>180</v>
      </c>
      <c r="H159" s="160"/>
    </row>
    <row r="160" spans="1:8">
      <c r="A160" s="166" t="s">
        <v>103</v>
      </c>
      <c r="B160" s="121"/>
      <c r="C160" s="167"/>
      <c r="D160" s="121" t="s">
        <v>105</v>
      </c>
      <c r="E160" s="181" t="s">
        <v>227</v>
      </c>
      <c r="F160" s="130"/>
      <c r="G160" s="130"/>
      <c r="H160" s="160"/>
    </row>
    <row r="161" spans="1:8">
      <c r="A161" s="166" t="s">
        <v>109</v>
      </c>
      <c r="B161" s="173">
        <f>B25</f>
        <v>1000</v>
      </c>
      <c r="C161" s="130">
        <f>C25</f>
        <v>341000</v>
      </c>
      <c r="D161" s="121">
        <v>20</v>
      </c>
      <c r="E161" s="130">
        <f>D161*C161/B161</f>
        <v>6820</v>
      </c>
      <c r="F161" s="130"/>
      <c r="G161" s="163"/>
      <c r="H161" s="160"/>
    </row>
    <row r="162" spans="1:8">
      <c r="A162" s="132" t="s">
        <v>380</v>
      </c>
      <c r="B162" s="173">
        <v>1</v>
      </c>
      <c r="C162" s="130">
        <v>210</v>
      </c>
      <c r="D162" s="121">
        <v>1</v>
      </c>
      <c r="E162" s="130">
        <v>210</v>
      </c>
      <c r="F162" s="130"/>
      <c r="G162" s="163"/>
      <c r="H162" s="160"/>
    </row>
    <row r="163" spans="1:8">
      <c r="A163" s="166" t="s">
        <v>110</v>
      </c>
      <c r="B163" s="173">
        <f>B14</f>
        <v>500</v>
      </c>
      <c r="C163" s="130">
        <f>C14</f>
        <v>71048</v>
      </c>
      <c r="D163" s="121">
        <v>5</v>
      </c>
      <c r="E163" s="130">
        <f>D163*C163/B163</f>
        <v>710.48</v>
      </c>
      <c r="F163" s="130">
        <f>E166*0.1</f>
        <v>774.55292499999996</v>
      </c>
      <c r="G163" s="163">
        <f>F163*G35</f>
        <v>1084.3740949999999</v>
      </c>
      <c r="H163" s="160" t="s">
        <v>202</v>
      </c>
    </row>
    <row r="164" spans="1:8">
      <c r="A164" s="166" t="s">
        <v>111</v>
      </c>
      <c r="B164" s="173">
        <f>B11</f>
        <v>5000</v>
      </c>
      <c r="C164" s="130">
        <f>C11</f>
        <v>7780.5</v>
      </c>
      <c r="D164" s="121">
        <v>0.5</v>
      </c>
      <c r="E164" s="130">
        <f>D164*C164/B164</f>
        <v>0.77805000000000002</v>
      </c>
      <c r="F164" s="130">
        <f>E166*0.2</f>
        <v>1549.1058499999999</v>
      </c>
      <c r="G164" s="163">
        <f>F164*G35</f>
        <v>2168.7481899999998</v>
      </c>
      <c r="H164" s="160" t="s">
        <v>221</v>
      </c>
    </row>
    <row r="165" spans="1:8">
      <c r="A165" s="166" t="s">
        <v>125</v>
      </c>
      <c r="B165" s="173">
        <f>B10</f>
        <v>250</v>
      </c>
      <c r="C165" s="130">
        <f>C10</f>
        <v>5620</v>
      </c>
      <c r="D165" s="121">
        <v>0.19</v>
      </c>
      <c r="E165" s="130">
        <f>D165*C165/B165</f>
        <v>4.2711999999999994</v>
      </c>
      <c r="F165" s="130"/>
      <c r="G165" s="141"/>
      <c r="H165" s="160"/>
    </row>
    <row r="166" spans="1:8">
      <c r="A166" s="166"/>
      <c r="B166" s="121"/>
      <c r="C166" s="130"/>
      <c r="D166" s="188" t="s">
        <v>214</v>
      </c>
      <c r="E166" s="146">
        <f>SUM(E161:E165)</f>
        <v>7745.5292499999996</v>
      </c>
      <c r="F166" s="130"/>
      <c r="G166" s="141"/>
      <c r="H166" s="160"/>
    </row>
    <row r="167" spans="1:8">
      <c r="A167" s="159"/>
      <c r="B167" s="144"/>
      <c r="C167" s="132"/>
      <c r="D167" s="132"/>
      <c r="E167" s="141"/>
      <c r="F167" s="141"/>
      <c r="G167" s="141"/>
      <c r="H167" s="160"/>
    </row>
    <row r="168" spans="1:8">
      <c r="A168" s="161" t="s">
        <v>126</v>
      </c>
      <c r="B168" s="121" t="s">
        <v>235</v>
      </c>
      <c r="C168" s="180" t="s">
        <v>178</v>
      </c>
      <c r="D168" s="180" t="s">
        <v>103</v>
      </c>
      <c r="E168" s="181" t="s">
        <v>178</v>
      </c>
      <c r="F168" s="181" t="s">
        <v>219</v>
      </c>
      <c r="G168" s="143" t="s">
        <v>180</v>
      </c>
      <c r="H168" s="160"/>
    </row>
    <row r="169" spans="1:8">
      <c r="A169" s="166" t="s">
        <v>103</v>
      </c>
      <c r="B169" s="121"/>
      <c r="C169" s="167"/>
      <c r="D169" s="121" t="s">
        <v>105</v>
      </c>
      <c r="E169" s="181" t="s">
        <v>227</v>
      </c>
      <c r="F169" s="130"/>
      <c r="G169" s="130"/>
      <c r="H169" s="160"/>
    </row>
    <row r="170" spans="1:8">
      <c r="A170" s="132" t="s">
        <v>380</v>
      </c>
      <c r="B170" s="121">
        <v>1</v>
      </c>
      <c r="C170" s="167">
        <v>210</v>
      </c>
      <c r="D170" s="121">
        <v>1</v>
      </c>
      <c r="E170" s="181">
        <v>210</v>
      </c>
      <c r="F170" s="130"/>
      <c r="G170" s="130"/>
      <c r="H170" s="160"/>
    </row>
    <row r="171" spans="1:8">
      <c r="A171" s="166" t="s">
        <v>116</v>
      </c>
      <c r="B171" s="173">
        <f>B27</f>
        <v>1000</v>
      </c>
      <c r="C171" s="130">
        <f>C26</f>
        <v>227853</v>
      </c>
      <c r="D171" s="167">
        <v>242</v>
      </c>
      <c r="E171" s="130">
        <f>D171*C171/B171</f>
        <v>55140.425999999999</v>
      </c>
      <c r="F171" s="130">
        <f>E174*0.2</f>
        <v>11537.622200000002</v>
      </c>
      <c r="G171" s="146">
        <f>F171*G35</f>
        <v>16152.671080000002</v>
      </c>
      <c r="H171" s="160" t="s">
        <v>320</v>
      </c>
    </row>
    <row r="172" spans="1:8">
      <c r="A172" s="166" t="s">
        <v>127</v>
      </c>
      <c r="B172" s="173">
        <f>B4</f>
        <v>1000</v>
      </c>
      <c r="C172" s="130">
        <f>C4</f>
        <v>23350</v>
      </c>
      <c r="D172" s="167">
        <v>57.1</v>
      </c>
      <c r="E172" s="130">
        <f>D172*C172/B172</f>
        <v>1333.2850000000001</v>
      </c>
      <c r="F172" s="130"/>
      <c r="G172" s="141"/>
      <c r="H172" s="160"/>
    </row>
    <row r="173" spans="1:8">
      <c r="A173" s="166" t="s">
        <v>128</v>
      </c>
      <c r="B173" s="173">
        <f>B12</f>
        <v>1000</v>
      </c>
      <c r="C173" s="130">
        <f>C12</f>
        <v>27000</v>
      </c>
      <c r="D173" s="121">
        <v>37.200000000000003</v>
      </c>
      <c r="E173" s="130">
        <f>D173*C173/B173</f>
        <v>1004.4000000000001</v>
      </c>
      <c r="F173" s="130"/>
      <c r="G173" s="141"/>
      <c r="H173" s="160"/>
    </row>
    <row r="174" spans="1:8">
      <c r="A174" s="166"/>
      <c r="B174" s="121"/>
      <c r="C174" s="169"/>
      <c r="D174" s="188" t="s">
        <v>214</v>
      </c>
      <c r="E174" s="146">
        <f>SUM(E170:E173)</f>
        <v>57688.111000000004</v>
      </c>
      <c r="F174" s="130"/>
      <c r="G174" s="141"/>
      <c r="H174" s="160"/>
    </row>
    <row r="175" spans="1:8">
      <c r="A175" s="166"/>
      <c r="B175" s="121"/>
      <c r="C175" s="169"/>
      <c r="D175" s="179"/>
      <c r="E175" s="130"/>
      <c r="F175" s="130"/>
      <c r="G175" s="141"/>
      <c r="H175" s="160"/>
    </row>
    <row r="176" spans="1:8">
      <c r="A176" s="161" t="s">
        <v>322</v>
      </c>
      <c r="B176" s="121" t="s">
        <v>182</v>
      </c>
      <c r="C176" s="180" t="s">
        <v>178</v>
      </c>
      <c r="D176" s="180" t="s">
        <v>103</v>
      </c>
      <c r="E176" s="181" t="s">
        <v>178</v>
      </c>
      <c r="F176" s="181" t="s">
        <v>219</v>
      </c>
      <c r="G176" s="143" t="s">
        <v>180</v>
      </c>
      <c r="H176" s="160"/>
    </row>
    <row r="177" spans="1:8">
      <c r="A177" s="166" t="s">
        <v>103</v>
      </c>
      <c r="B177" s="121"/>
      <c r="C177" s="167"/>
      <c r="D177" s="121" t="s">
        <v>105</v>
      </c>
      <c r="E177" s="181" t="s">
        <v>227</v>
      </c>
      <c r="F177" s="130"/>
      <c r="G177" s="130"/>
      <c r="H177" s="160"/>
    </row>
    <row r="178" spans="1:8">
      <c r="A178" s="132" t="s">
        <v>380</v>
      </c>
      <c r="B178" s="121">
        <v>1</v>
      </c>
      <c r="C178" s="167">
        <v>210</v>
      </c>
      <c r="D178" s="121">
        <v>1</v>
      </c>
      <c r="E178" s="181">
        <v>210</v>
      </c>
      <c r="F178" s="130"/>
      <c r="G178" s="130"/>
      <c r="H178" s="160"/>
    </row>
    <row r="179" spans="1:8">
      <c r="A179" s="166" t="s">
        <v>116</v>
      </c>
      <c r="B179" s="173">
        <f>B27</f>
        <v>1000</v>
      </c>
      <c r="C179" s="130">
        <f>C26</f>
        <v>227853</v>
      </c>
      <c r="D179" s="121">
        <v>54</v>
      </c>
      <c r="E179" s="130">
        <f>D179*C179/B179</f>
        <v>12304.062</v>
      </c>
      <c r="F179" s="130">
        <f>E182*0.5</f>
        <v>6344.5559999999996</v>
      </c>
      <c r="G179" s="146">
        <f>F179*G35</f>
        <v>8882.3783999999996</v>
      </c>
      <c r="H179" s="160" t="s">
        <v>209</v>
      </c>
    </row>
    <row r="180" spans="1:8">
      <c r="A180" s="166" t="s">
        <v>128</v>
      </c>
      <c r="B180" s="173">
        <f>B12</f>
        <v>1000</v>
      </c>
      <c r="C180" s="130">
        <f>C12</f>
        <v>27000</v>
      </c>
      <c r="D180" s="121">
        <v>4.6500000000000004</v>
      </c>
      <c r="E180" s="130">
        <f>D180*C180/B180</f>
        <v>125.55000000000001</v>
      </c>
      <c r="F180" s="130"/>
      <c r="G180" s="141"/>
      <c r="H180" s="160"/>
    </row>
    <row r="181" spans="1:8">
      <c r="A181" s="166" t="s">
        <v>129</v>
      </c>
      <c r="B181" s="173">
        <f>B5</f>
        <v>1000</v>
      </c>
      <c r="C181" s="130">
        <f>C5</f>
        <v>1800</v>
      </c>
      <c r="D181" s="121">
        <v>27.5</v>
      </c>
      <c r="E181" s="130">
        <f>D181*C181/B181</f>
        <v>49.5</v>
      </c>
      <c r="F181" s="130"/>
      <c r="G181" s="141"/>
      <c r="H181" s="160"/>
    </row>
    <row r="182" spans="1:8">
      <c r="A182" s="159"/>
      <c r="B182" s="144"/>
      <c r="C182" s="132"/>
      <c r="D182" s="182" t="s">
        <v>214</v>
      </c>
      <c r="E182" s="146">
        <f>SUM(E178:E181)</f>
        <v>12689.111999999999</v>
      </c>
      <c r="F182" s="141"/>
      <c r="G182" s="141"/>
      <c r="H182" s="160"/>
    </row>
    <row r="183" spans="1:8">
      <c r="A183" s="159"/>
      <c r="B183" s="144"/>
      <c r="C183" s="132"/>
      <c r="D183" s="132"/>
      <c r="E183" s="141"/>
      <c r="F183" s="141"/>
      <c r="G183" s="141"/>
      <c r="H183" s="160"/>
    </row>
    <row r="184" spans="1:8">
      <c r="A184" s="161" t="s">
        <v>130</v>
      </c>
      <c r="B184" s="121" t="s">
        <v>235</v>
      </c>
      <c r="C184" s="180" t="s">
        <v>178</v>
      </c>
      <c r="D184" s="180" t="s">
        <v>103</v>
      </c>
      <c r="E184" s="181" t="s">
        <v>178</v>
      </c>
      <c r="F184" s="181" t="s">
        <v>219</v>
      </c>
      <c r="G184" s="143" t="s">
        <v>180</v>
      </c>
      <c r="H184" s="160"/>
    </row>
    <row r="185" spans="1:8">
      <c r="A185" s="166" t="s">
        <v>103</v>
      </c>
      <c r="B185" s="121"/>
      <c r="C185" s="167"/>
      <c r="D185" s="121" t="s">
        <v>105</v>
      </c>
      <c r="E185" s="181" t="s">
        <v>227</v>
      </c>
      <c r="F185" s="130"/>
      <c r="G185" s="130"/>
      <c r="H185" s="160"/>
    </row>
    <row r="186" spans="1:8">
      <c r="A186" s="166" t="s">
        <v>116</v>
      </c>
      <c r="B186" s="121">
        <f>B27</f>
        <v>1000</v>
      </c>
      <c r="C186" s="130">
        <f>C26</f>
        <v>227853</v>
      </c>
      <c r="D186" s="121">
        <v>121.1</v>
      </c>
      <c r="E186" s="130">
        <f>D186*C186/B186</f>
        <v>27592.998299999996</v>
      </c>
      <c r="F186" s="130">
        <f>E189*0.5</f>
        <v>14553.619149999999</v>
      </c>
      <c r="G186" s="146">
        <f>F186*G35</f>
        <v>20375.066809999997</v>
      </c>
      <c r="H186" s="160" t="s">
        <v>209</v>
      </c>
    </row>
    <row r="187" spans="1:8">
      <c r="A187" s="132" t="s">
        <v>380</v>
      </c>
      <c r="B187" s="121">
        <v>1</v>
      </c>
      <c r="C187" s="130">
        <v>210</v>
      </c>
      <c r="D187" s="121">
        <v>1</v>
      </c>
      <c r="E187" s="130">
        <v>210</v>
      </c>
      <c r="F187" s="130"/>
      <c r="G187" s="146"/>
      <c r="H187" s="160"/>
    </row>
    <row r="188" spans="1:8">
      <c r="A188" s="166" t="s">
        <v>117</v>
      </c>
      <c r="B188" s="121">
        <f>B6</f>
        <v>1000</v>
      </c>
      <c r="C188" s="130">
        <f>C6</f>
        <v>18632</v>
      </c>
      <c r="D188" s="121">
        <v>70</v>
      </c>
      <c r="E188" s="130">
        <f>D188*C188/B188</f>
        <v>1304.24</v>
      </c>
      <c r="F188" s="130"/>
      <c r="G188" s="141"/>
      <c r="H188" s="160"/>
    </row>
    <row r="189" spans="1:8">
      <c r="A189" s="166"/>
      <c r="B189" s="121"/>
      <c r="C189" s="130"/>
      <c r="D189" s="188" t="s">
        <v>214</v>
      </c>
      <c r="E189" s="146">
        <f>SUM(E186:E188)</f>
        <v>29107.238299999997</v>
      </c>
      <c r="F189" s="130"/>
      <c r="G189" s="141"/>
      <c r="H189" s="160"/>
    </row>
    <row r="190" spans="1:8">
      <c r="A190" s="159"/>
      <c r="B190" s="144"/>
      <c r="C190" s="132"/>
      <c r="D190" s="144"/>
      <c r="E190" s="141"/>
      <c r="F190" s="141"/>
      <c r="G190" s="141"/>
      <c r="H190" s="160"/>
    </row>
    <row r="191" spans="1:8">
      <c r="A191" s="161" t="s">
        <v>131</v>
      </c>
      <c r="B191" s="121" t="s">
        <v>182</v>
      </c>
      <c r="C191" s="180" t="s">
        <v>178</v>
      </c>
      <c r="D191" s="180" t="s">
        <v>103</v>
      </c>
      <c r="E191" s="181" t="s">
        <v>178</v>
      </c>
      <c r="F191" s="181" t="s">
        <v>219</v>
      </c>
      <c r="G191" s="143" t="s">
        <v>180</v>
      </c>
      <c r="H191" s="160"/>
    </row>
    <row r="192" spans="1:8">
      <c r="A192" s="166" t="s">
        <v>103</v>
      </c>
      <c r="B192" s="121"/>
      <c r="C192" s="167"/>
      <c r="D192" s="121" t="s">
        <v>105</v>
      </c>
      <c r="E192" s="181" t="s">
        <v>227</v>
      </c>
      <c r="F192" s="130"/>
      <c r="G192" s="130"/>
      <c r="H192" s="160"/>
    </row>
    <row r="193" spans="1:10">
      <c r="A193" s="166" t="s">
        <v>116</v>
      </c>
      <c r="B193" s="173">
        <f>B27</f>
        <v>1000</v>
      </c>
      <c r="C193" s="130">
        <f>C26</f>
        <v>227853</v>
      </c>
      <c r="D193" s="121">
        <v>60.5</v>
      </c>
      <c r="E193" s="130">
        <f>D193*C193/B193</f>
        <v>13785.1065</v>
      </c>
      <c r="F193" s="130">
        <f>E196*0.1</f>
        <v>1474.0386500000002</v>
      </c>
      <c r="G193" s="146">
        <f>F193*G35</f>
        <v>2063.6541099999999</v>
      </c>
      <c r="H193" s="160" t="s">
        <v>202</v>
      </c>
    </row>
    <row r="194" spans="1:10">
      <c r="A194" s="132" t="s">
        <v>380</v>
      </c>
      <c r="B194" s="173">
        <v>1</v>
      </c>
      <c r="C194" s="130">
        <v>210</v>
      </c>
      <c r="D194" s="121">
        <v>1</v>
      </c>
      <c r="E194" s="130">
        <v>210</v>
      </c>
      <c r="F194" s="130"/>
      <c r="G194" s="146"/>
      <c r="H194" s="160"/>
    </row>
    <row r="195" spans="1:10">
      <c r="A195" s="166" t="s">
        <v>117</v>
      </c>
      <c r="B195" s="173">
        <f>B6</f>
        <v>1000</v>
      </c>
      <c r="C195" s="130">
        <f>C6</f>
        <v>18632</v>
      </c>
      <c r="D195" s="121">
        <v>40</v>
      </c>
      <c r="E195" s="130">
        <f>D195*C195/B195</f>
        <v>745.28</v>
      </c>
      <c r="F195" s="130"/>
      <c r="G195" s="141"/>
      <c r="H195" s="160"/>
    </row>
    <row r="196" spans="1:10">
      <c r="A196" s="166"/>
      <c r="B196" s="173"/>
      <c r="C196" s="130"/>
      <c r="D196" s="188" t="s">
        <v>214</v>
      </c>
      <c r="E196" s="146">
        <f>SUM(E193:E195)</f>
        <v>14740.386500000001</v>
      </c>
      <c r="F196" s="130"/>
      <c r="G196" s="141"/>
      <c r="H196" s="160"/>
    </row>
    <row r="197" spans="1:10">
      <c r="A197" s="159"/>
      <c r="B197" s="144"/>
      <c r="C197" s="132"/>
      <c r="D197" s="132"/>
      <c r="E197" s="141"/>
      <c r="F197" s="141"/>
      <c r="G197" s="141"/>
      <c r="H197" s="160"/>
    </row>
    <row r="198" spans="1:10">
      <c r="A198" s="161" t="s">
        <v>132</v>
      </c>
      <c r="B198" s="121" t="s">
        <v>182</v>
      </c>
      <c r="C198" s="180" t="s">
        <v>178</v>
      </c>
      <c r="D198" s="180" t="s">
        <v>103</v>
      </c>
      <c r="E198" s="181" t="s">
        <v>178</v>
      </c>
      <c r="F198" s="181" t="s">
        <v>219</v>
      </c>
      <c r="G198" s="143" t="s">
        <v>180</v>
      </c>
      <c r="H198" s="160"/>
    </row>
    <row r="199" spans="1:10">
      <c r="A199" s="166" t="s">
        <v>103</v>
      </c>
      <c r="B199" s="121"/>
      <c r="C199" s="167"/>
      <c r="D199" s="121" t="s">
        <v>105</v>
      </c>
      <c r="E199" s="181" t="s">
        <v>227</v>
      </c>
      <c r="F199" s="130"/>
      <c r="G199" s="130"/>
      <c r="H199" s="160"/>
    </row>
    <row r="200" spans="1:10">
      <c r="A200" s="166" t="s">
        <v>133</v>
      </c>
      <c r="B200" s="173">
        <f>B14</f>
        <v>500</v>
      </c>
      <c r="C200" s="130">
        <f>C14</f>
        <v>71048</v>
      </c>
      <c r="D200" s="121">
        <v>10</v>
      </c>
      <c r="E200" s="130">
        <f>D200*C200/B200</f>
        <v>1420.96</v>
      </c>
      <c r="F200" s="130">
        <f>E203*0.045</f>
        <v>380.29319999999996</v>
      </c>
      <c r="G200" s="146">
        <f>F200*G35</f>
        <v>532.41047999999989</v>
      </c>
      <c r="H200" s="160" t="s">
        <v>230</v>
      </c>
    </row>
    <row r="201" spans="1:10">
      <c r="A201" s="132" t="s">
        <v>380</v>
      </c>
      <c r="B201" s="173">
        <v>1</v>
      </c>
      <c r="C201" s="130">
        <v>210</v>
      </c>
      <c r="D201" s="121">
        <v>1</v>
      </c>
      <c r="E201" s="130">
        <v>210</v>
      </c>
      <c r="F201" s="130"/>
      <c r="G201" s="146"/>
      <c r="H201" s="160"/>
    </row>
    <row r="202" spans="1:10">
      <c r="A202" s="166" t="s">
        <v>134</v>
      </c>
      <c r="B202" s="173">
        <f>B25</f>
        <v>1000</v>
      </c>
      <c r="C202" s="130">
        <f>C25</f>
        <v>341000</v>
      </c>
      <c r="D202" s="121">
        <v>20</v>
      </c>
      <c r="E202" s="130">
        <f>D202*C202/B202</f>
        <v>6820</v>
      </c>
      <c r="F202" s="130">
        <f>E203*0.09</f>
        <v>760.58639999999991</v>
      </c>
      <c r="G202" s="146">
        <f>F202*G35</f>
        <v>1064.8209599999998</v>
      </c>
      <c r="H202" s="160" t="s">
        <v>231</v>
      </c>
    </row>
    <row r="203" spans="1:10">
      <c r="A203" s="159"/>
      <c r="B203" s="173"/>
      <c r="C203" s="132"/>
      <c r="D203" s="182" t="s">
        <v>214</v>
      </c>
      <c r="E203" s="146">
        <f>SUM(E200:E202)</f>
        <v>8450.9599999999991</v>
      </c>
      <c r="F203" s="141"/>
      <c r="G203" s="141"/>
      <c r="H203" s="160"/>
    </row>
    <row r="204" spans="1:10">
      <c r="A204" s="159"/>
      <c r="B204" s="144"/>
      <c r="C204" s="132"/>
      <c r="D204" s="132"/>
      <c r="E204" s="141"/>
      <c r="F204" s="141"/>
      <c r="G204" s="141"/>
      <c r="H204" s="160"/>
    </row>
    <row r="205" spans="1:10">
      <c r="A205" s="161" t="s">
        <v>135</v>
      </c>
      <c r="B205" s="121" t="s">
        <v>182</v>
      </c>
      <c r="C205" s="180" t="s">
        <v>178</v>
      </c>
      <c r="D205" s="180" t="s">
        <v>103</v>
      </c>
      <c r="E205" s="181" t="s">
        <v>178</v>
      </c>
      <c r="F205" s="181" t="s">
        <v>219</v>
      </c>
      <c r="G205" s="143" t="s">
        <v>180</v>
      </c>
      <c r="H205" s="160"/>
      <c r="I205" s="189"/>
      <c r="J205" s="189"/>
    </row>
    <row r="206" spans="1:10">
      <c r="A206" s="166" t="s">
        <v>103</v>
      </c>
      <c r="B206" s="121"/>
      <c r="C206" s="167"/>
      <c r="D206" s="121" t="s">
        <v>105</v>
      </c>
      <c r="E206" s="181" t="s">
        <v>227</v>
      </c>
      <c r="F206" s="130"/>
      <c r="G206" s="130"/>
      <c r="H206" s="160"/>
    </row>
    <row r="207" spans="1:10">
      <c r="A207" s="166" t="s">
        <v>136</v>
      </c>
      <c r="B207" s="121">
        <f>B14</f>
        <v>500</v>
      </c>
      <c r="C207" s="130">
        <f>C14</f>
        <v>71048</v>
      </c>
      <c r="D207" s="121">
        <v>10</v>
      </c>
      <c r="E207" s="130">
        <f>D207*C207/B207</f>
        <v>1420.96</v>
      </c>
      <c r="F207" s="130">
        <f>E211*0.225</f>
        <v>2990.4659999999999</v>
      </c>
      <c r="G207" s="146">
        <f>F207*G35</f>
        <v>4186.6523999999999</v>
      </c>
      <c r="H207" s="160" t="s">
        <v>229</v>
      </c>
    </row>
    <row r="208" spans="1:10">
      <c r="A208" s="132" t="s">
        <v>380</v>
      </c>
      <c r="B208" s="121">
        <v>1</v>
      </c>
      <c r="C208" s="130">
        <v>210</v>
      </c>
      <c r="D208" s="121">
        <v>1</v>
      </c>
      <c r="E208" s="130">
        <v>210</v>
      </c>
      <c r="F208" s="130"/>
      <c r="G208" s="146"/>
      <c r="H208" s="160"/>
    </row>
    <row r="209" spans="1:8">
      <c r="A209" s="166" t="s">
        <v>137</v>
      </c>
      <c r="B209" s="121">
        <f>B25</f>
        <v>1000</v>
      </c>
      <c r="C209" s="130">
        <f>C25</f>
        <v>341000</v>
      </c>
      <c r="D209" s="121">
        <v>20</v>
      </c>
      <c r="E209" s="130">
        <f>D209*C209/B209</f>
        <v>6820</v>
      </c>
      <c r="F209" s="130">
        <f>E211*0.45</f>
        <v>5980.9319999999998</v>
      </c>
      <c r="G209" s="146">
        <f>F209*G35</f>
        <v>8373.3047999999999</v>
      </c>
      <c r="H209" s="160" t="s">
        <v>228</v>
      </c>
    </row>
    <row r="210" spans="1:8">
      <c r="A210" s="166" t="s">
        <v>108</v>
      </c>
      <c r="B210" s="121">
        <f>B7</f>
        <v>500</v>
      </c>
      <c r="C210" s="130">
        <f>C7</f>
        <v>121000</v>
      </c>
      <c r="D210" s="121">
        <v>20</v>
      </c>
      <c r="E210" s="130">
        <f>D210*C210/B210</f>
        <v>4840</v>
      </c>
      <c r="F210" s="130"/>
      <c r="G210" s="141"/>
      <c r="H210" s="160"/>
    </row>
    <row r="211" spans="1:8">
      <c r="A211" s="159"/>
      <c r="B211" s="144"/>
      <c r="C211" s="132"/>
      <c r="D211" s="182" t="s">
        <v>214</v>
      </c>
      <c r="E211" s="146">
        <f>SUM(E207:E210)</f>
        <v>13290.96</v>
      </c>
      <c r="F211" s="141"/>
      <c r="G211" s="141"/>
      <c r="H211" s="160"/>
    </row>
    <row r="212" spans="1:8">
      <c r="A212" s="190"/>
      <c r="B212" s="148"/>
      <c r="E212" s="191"/>
    </row>
    <row r="213" spans="1:8">
      <c r="A213" s="161" t="s">
        <v>377</v>
      </c>
      <c r="B213" s="121" t="s">
        <v>182</v>
      </c>
      <c r="C213" s="180" t="s">
        <v>178</v>
      </c>
      <c r="D213" s="180" t="s">
        <v>103</v>
      </c>
      <c r="E213" s="181" t="s">
        <v>178</v>
      </c>
      <c r="F213" s="181" t="s">
        <v>219</v>
      </c>
      <c r="G213" s="143" t="s">
        <v>180</v>
      </c>
      <c r="H213" s="160"/>
    </row>
    <row r="214" spans="1:8">
      <c r="E214" s="274" t="s">
        <v>227</v>
      </c>
    </row>
    <row r="215" spans="1:8">
      <c r="A215" s="132"/>
      <c r="B215" s="132"/>
      <c r="C215" s="132"/>
      <c r="D215" s="132"/>
      <c r="E215" s="132">
        <v>210</v>
      </c>
      <c r="F215" s="132">
        <f>E215*50/1000</f>
        <v>10.5</v>
      </c>
      <c r="G215" s="182">
        <v>10.5</v>
      </c>
      <c r="H215" s="160" t="s">
        <v>201</v>
      </c>
    </row>
    <row r="216" spans="1:8">
      <c r="A216" s="132"/>
      <c r="B216" s="132"/>
      <c r="C216" s="132"/>
      <c r="D216" s="132"/>
      <c r="E216" s="132"/>
      <c r="F216" s="132">
        <f>E215*100/1000</f>
        <v>21</v>
      </c>
      <c r="G216" s="182">
        <v>21</v>
      </c>
      <c r="H216" s="160" t="s">
        <v>202</v>
      </c>
    </row>
  </sheetData>
  <sortState ref="A4:E27">
    <sortCondition ref="A4:A27"/>
  </sortState>
  <mergeCells count="5">
    <mergeCell ref="J4:J7"/>
    <mergeCell ref="K4:K7"/>
    <mergeCell ref="L4:L7"/>
    <mergeCell ref="H3:J3"/>
    <mergeCell ref="H4:H7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DEUDAS</vt:lpstr>
      <vt:lpstr>IngEgr</vt:lpstr>
      <vt:lpstr>ALVAREZ</vt:lpstr>
      <vt:lpstr>AMBROGGIO</vt:lpstr>
      <vt:lpstr>ARGARAÑA</vt:lpstr>
      <vt:lpstr>BARRA</vt:lpstr>
      <vt:lpstr>BIOLMOL</vt:lpstr>
      <vt:lpstr>BISIG-DITAMO</vt:lpstr>
      <vt:lpstr>CAPUTTO</vt:lpstr>
      <vt:lpstr>CARPIO</vt:lpstr>
      <vt:lpstr>CARRIZO</vt:lpstr>
      <vt:lpstr>CECCHINI</vt:lpstr>
      <vt:lpstr>CELEJ</vt:lpstr>
      <vt:lpstr>CONTIN</vt:lpstr>
      <vt:lpstr>CULTCEL</vt:lpstr>
      <vt:lpstr>DEGANO</vt:lpstr>
      <vt:lpstr>DURAND</vt:lpstr>
      <vt:lpstr>FABRO</vt:lpstr>
      <vt:lpstr>FANANI</vt:lpstr>
      <vt:lpstr>FIDELIO</vt:lpstr>
      <vt:lpstr>GALIANO</vt:lpstr>
      <vt:lpstr>GPICO</vt:lpstr>
      <vt:lpstr>GIL</vt:lpstr>
      <vt:lpstr>GOLDRAIJ</vt:lpstr>
      <vt:lpstr>GUIDO</vt:lpstr>
      <vt:lpstr>HALLAK</vt:lpstr>
      <vt:lpstr>IRAZOQUI</vt:lpstr>
      <vt:lpstr>PABLO(BARRA)</vt:lpstr>
      <vt:lpstr>LOPEZ</vt:lpstr>
      <vt:lpstr>MONTI</vt:lpstr>
      <vt:lpstr>MONTICH</vt:lpstr>
      <vt:lpstr>MOYANO</vt:lpstr>
      <vt:lpstr>OLIVEIRA</vt:lpstr>
      <vt:lpstr>PRUCCA</vt:lpstr>
      <vt:lpstr>QUIROGA</vt:lpstr>
      <vt:lpstr>ROMERO</vt:lpstr>
      <vt:lpstr>SMANIA</vt:lpstr>
      <vt:lpstr>SOSA</vt:lpstr>
      <vt:lpstr>VALDEZ</vt:lpstr>
      <vt:lpstr>VILCAES</vt:lpstr>
      <vt:lpstr>WILKE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dcterms:created xsi:type="dcterms:W3CDTF">2021-05-10T17:17:06Z</dcterms:created>
  <dcterms:modified xsi:type="dcterms:W3CDTF">2025-02-05T13:44:50Z</dcterms:modified>
</cp:coreProperties>
</file>